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\Documents\parkinson's\AGM\2021\"/>
    </mc:Choice>
  </mc:AlternateContent>
  <xr:revisionPtr revIDLastSave="0" documentId="8_{A64E1901-D20B-4A15-9E2E-D0C509DD9FA7}" xr6:coauthVersionLast="46" xr6:coauthVersionMax="46" xr10:uidLastSave="{00000000-0000-0000-0000-000000000000}"/>
  <bookViews>
    <workbookView xWindow="-120" yWindow="-120" windowWidth="29040" windowHeight="15840" xr2:uid="{1F0AE108-475E-46C2-B5E5-A8FB14447EB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E60" i="1"/>
  <c r="E64" i="1" s="1"/>
  <c r="E59" i="1"/>
  <c r="E58" i="1"/>
  <c r="E57" i="1"/>
  <c r="E55" i="1"/>
  <c r="J52" i="1"/>
  <c r="L47" i="1"/>
  <c r="J47" i="1"/>
  <c r="L42" i="1"/>
  <c r="E42" i="1"/>
  <c r="L40" i="1"/>
  <c r="K40" i="1"/>
  <c r="M40" i="1" s="1"/>
  <c r="L38" i="1"/>
  <c r="K38" i="1"/>
  <c r="M38" i="1" s="1"/>
  <c r="L36" i="1"/>
  <c r="K36" i="1"/>
  <c r="M36" i="1" s="1"/>
  <c r="F36" i="1"/>
  <c r="E36" i="1"/>
  <c r="D36" i="1"/>
  <c r="M34" i="1"/>
  <c r="L34" i="1"/>
  <c r="K34" i="1"/>
  <c r="F34" i="1"/>
  <c r="E34" i="1"/>
  <c r="D34" i="1"/>
  <c r="M32" i="1"/>
  <c r="L32" i="1"/>
  <c r="K32" i="1"/>
  <c r="E32" i="1"/>
  <c r="D32" i="1"/>
  <c r="F32" i="1" s="1"/>
  <c r="M30" i="1"/>
  <c r="L30" i="1"/>
  <c r="K30" i="1"/>
  <c r="E30" i="1"/>
  <c r="D30" i="1"/>
  <c r="F30" i="1" s="1"/>
  <c r="M28" i="1"/>
  <c r="L28" i="1"/>
  <c r="K28" i="1"/>
  <c r="F28" i="1"/>
  <c r="E28" i="1"/>
  <c r="D28" i="1"/>
  <c r="M27" i="1"/>
  <c r="L27" i="1"/>
  <c r="K27" i="1"/>
  <c r="F27" i="1"/>
  <c r="E27" i="1"/>
  <c r="D27" i="1"/>
  <c r="M26" i="1"/>
  <c r="L26" i="1"/>
  <c r="K26" i="1"/>
  <c r="E26" i="1"/>
  <c r="D26" i="1"/>
  <c r="F26" i="1" s="1"/>
  <c r="M25" i="1"/>
  <c r="L25" i="1"/>
  <c r="K25" i="1"/>
  <c r="E25" i="1"/>
  <c r="D25" i="1"/>
  <c r="F25" i="1" s="1"/>
  <c r="M23" i="1"/>
  <c r="L23" i="1"/>
  <c r="K23" i="1"/>
  <c r="F23" i="1"/>
  <c r="E23" i="1"/>
  <c r="D23" i="1"/>
  <c r="M21" i="1"/>
  <c r="L21" i="1"/>
  <c r="K21" i="1"/>
  <c r="F21" i="1"/>
  <c r="E21" i="1"/>
  <c r="D21" i="1"/>
  <c r="M19" i="1"/>
  <c r="L19" i="1"/>
  <c r="K19" i="1"/>
  <c r="E19" i="1"/>
  <c r="D19" i="1"/>
  <c r="F19" i="1" s="1"/>
  <c r="M17" i="1"/>
  <c r="L17" i="1"/>
  <c r="K17" i="1"/>
  <c r="E17" i="1"/>
  <c r="D17" i="1"/>
  <c r="F17" i="1" s="1"/>
  <c r="M15" i="1"/>
  <c r="L15" i="1"/>
  <c r="K15" i="1"/>
  <c r="F15" i="1"/>
  <c r="E15" i="1"/>
  <c r="D15" i="1"/>
  <c r="M14" i="1"/>
  <c r="L14" i="1"/>
  <c r="K14" i="1"/>
  <c r="M13" i="1"/>
  <c r="L13" i="1"/>
  <c r="K13" i="1"/>
  <c r="F13" i="1"/>
  <c r="E13" i="1"/>
  <c r="D13" i="1"/>
  <c r="L12" i="1"/>
  <c r="K12" i="1"/>
  <c r="M12" i="1" s="1"/>
  <c r="M11" i="1"/>
  <c r="L11" i="1"/>
  <c r="K11" i="1"/>
  <c r="E11" i="1"/>
  <c r="D11" i="1"/>
  <c r="F11" i="1" s="1"/>
  <c r="M10" i="1"/>
  <c r="L10" i="1"/>
  <c r="K10" i="1"/>
  <c r="F10" i="1"/>
  <c r="E10" i="1"/>
  <c r="D10" i="1"/>
  <c r="M8" i="1"/>
  <c r="L8" i="1"/>
  <c r="K8" i="1"/>
  <c r="F8" i="1"/>
  <c r="E8" i="1"/>
  <c r="D8" i="1"/>
  <c r="M7" i="1"/>
  <c r="L7" i="1"/>
  <c r="K7" i="1"/>
  <c r="K42" i="1" s="1"/>
  <c r="E7" i="1"/>
  <c r="D7" i="1"/>
  <c r="F7" i="1" s="1"/>
  <c r="A3" i="1"/>
  <c r="A2" i="1"/>
  <c r="F42" i="1" l="1"/>
  <c r="L49" i="1" s="1"/>
  <c r="L52" i="1" s="1"/>
  <c r="L66" i="1" s="1"/>
  <c r="M42" i="1"/>
  <c r="L50" i="1" s="1"/>
  <c r="D42" i="1"/>
</calcChain>
</file>

<file path=xl/sharedStrings.xml><?xml version="1.0" encoding="utf-8"?>
<sst xmlns="http://schemas.openxmlformats.org/spreadsheetml/2006/main" count="117" uniqueCount="108">
  <si>
    <t>to</t>
  </si>
  <si>
    <t>Income &amp; Expenditure statement</t>
  </si>
  <si>
    <t>AFR 
row</t>
  </si>
  <si>
    <t>Income</t>
  </si>
  <si>
    <t>Unrestricted</t>
  </si>
  <si>
    <t>Restricted</t>
  </si>
  <si>
    <t>Total</t>
  </si>
  <si>
    <t>Expenditure</t>
  </si>
  <si>
    <t>Membership</t>
  </si>
  <si>
    <t>For UK office</t>
  </si>
  <si>
    <t>15(a)</t>
  </si>
  <si>
    <t>Sent to UK office</t>
  </si>
  <si>
    <t>UK office membership/dons</t>
  </si>
  <si>
    <t>Group</t>
  </si>
  <si>
    <t>15(b)</t>
  </si>
  <si>
    <t>Donations for Gift Aid</t>
  </si>
  <si>
    <t>3(a)</t>
  </si>
  <si>
    <t>Donations from UK office</t>
  </si>
  <si>
    <t>Donations</t>
  </si>
  <si>
    <t>16(a)</t>
  </si>
  <si>
    <t>Group transfers to UK office</t>
  </si>
  <si>
    <t>Research</t>
  </si>
  <si>
    <t>3(b)</t>
  </si>
  <si>
    <t>Gift Aid</t>
  </si>
  <si>
    <t>16(b)</t>
  </si>
  <si>
    <t>Improving Services</t>
  </si>
  <si>
    <t>16(c)</t>
  </si>
  <si>
    <t>Regional activities</t>
  </si>
  <si>
    <t>Grants</t>
  </si>
  <si>
    <t>16(d)</t>
  </si>
  <si>
    <t>Financial Assistance Programme</t>
  </si>
  <si>
    <t>16(e)</t>
  </si>
  <si>
    <t>Other</t>
  </si>
  <si>
    <t>Legacies received directly by group</t>
  </si>
  <si>
    <t>Payments to other voluntary organisations</t>
  </si>
  <si>
    <t>Legacies received via UK office</t>
  </si>
  <si>
    <t>Fundraising</t>
  </si>
  <si>
    <t>General donations</t>
  </si>
  <si>
    <t>Campaigning</t>
  </si>
  <si>
    <t>Marketing</t>
  </si>
  <si>
    <t>In memoriam donations and funeral collections</t>
  </si>
  <si>
    <t>Research activity</t>
  </si>
  <si>
    <t>10(a)</t>
  </si>
  <si>
    <t>Group activities</t>
  </si>
  <si>
    <t>Social Activities/Meetings</t>
  </si>
  <si>
    <t>22(a)</t>
  </si>
  <si>
    <t>Group/Social meetings</t>
  </si>
  <si>
    <t>10(b)</t>
  </si>
  <si>
    <t>Exercise Activities</t>
  </si>
  <si>
    <t>22(b)</t>
  </si>
  <si>
    <t>Exercise activities</t>
  </si>
  <si>
    <t>10(c)</t>
  </si>
  <si>
    <t>Therapeutic Activities</t>
  </si>
  <si>
    <t>22(c)</t>
  </si>
  <si>
    <t>Therapeutic activities</t>
  </si>
  <si>
    <t>10(d)</t>
  </si>
  <si>
    <t>Holiday, Outings</t>
  </si>
  <si>
    <t>22(d)</t>
  </si>
  <si>
    <t>Holiday &amp; Outings</t>
  </si>
  <si>
    <t>Interest on bank balances</t>
  </si>
  <si>
    <t>Financial Assistance</t>
  </si>
  <si>
    <t>Transfers from other Parkinson's UK groups</t>
  </si>
  <si>
    <t>Stationery &amp; postage</t>
  </si>
  <si>
    <t xml:space="preserve">Other items </t>
  </si>
  <si>
    <t>Group admin &amp; related volunteer expenses</t>
  </si>
  <si>
    <t>Sale of purchased items</t>
  </si>
  <si>
    <t>Transfer to other Parkinson's UK groups</t>
  </si>
  <si>
    <t>Other items</t>
  </si>
  <si>
    <t>Cost of purchasing items for resale</t>
  </si>
  <si>
    <t>Total Income</t>
  </si>
  <si>
    <t>Total Expenditure</t>
  </si>
  <si>
    <t>Balances and Bank Reconciliation</t>
  </si>
  <si>
    <t>Bank balances at</t>
  </si>
  <si>
    <t>31.12.20</t>
  </si>
  <si>
    <t>C</t>
  </si>
  <si>
    <t>Opening cashbook balance at</t>
  </si>
  <si>
    <t>Bank name</t>
  </si>
  <si>
    <t>Description</t>
  </si>
  <si>
    <t>Balance</t>
  </si>
  <si>
    <t>A</t>
  </si>
  <si>
    <t>Plus: income</t>
  </si>
  <si>
    <t>Current Account</t>
  </si>
  <si>
    <t>B</t>
  </si>
  <si>
    <t>Less: expenditure</t>
  </si>
  <si>
    <t>Deposit Account</t>
  </si>
  <si>
    <t>D</t>
  </si>
  <si>
    <t>Cashbook balance at</t>
  </si>
  <si>
    <t>E</t>
  </si>
  <si>
    <t>Total bank balance</t>
  </si>
  <si>
    <t>Treasurer</t>
  </si>
  <si>
    <t>Signature</t>
  </si>
  <si>
    <t xml:space="preserve">Reconciling items as at </t>
  </si>
  <si>
    <t>F</t>
  </si>
  <si>
    <t>Plus: receipts not cleared in bank</t>
  </si>
  <si>
    <t>G</t>
  </si>
  <si>
    <t>Less: uncleared cheque payments</t>
  </si>
  <si>
    <t xml:space="preserve">Verified by committee member </t>
  </si>
  <si>
    <t>Name</t>
  </si>
  <si>
    <t>H</t>
  </si>
  <si>
    <t>Adjusted bank balance</t>
  </si>
  <si>
    <t>J</t>
  </si>
  <si>
    <t>Petty Cash held</t>
  </si>
  <si>
    <t>-</t>
  </si>
  <si>
    <t>Date</t>
  </si>
  <si>
    <t>K</t>
  </si>
  <si>
    <t>Total adjusted cash and bank balance</t>
  </si>
  <si>
    <t>Difference between adjusted cashbook balance and bank balance at period end</t>
  </si>
  <si>
    <t>Note: "Total adjusted cash and bank balance" K should equal "Cashbook balance"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</si>
</sst>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800]dddd\,\ mmmm\ dd\,\ yyyy"/>
    <numFmt numFmtId="165" formatCode="dd\ mmmm\ yyyy"/>
    <numFmt numFmtId="166" formatCode="dd/mm/yyyy;@"/>
    <numFmt numFmtId="167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7" fillId="0" borderId="1" xfId="0" applyFont="1" applyBorder="1"/>
    <xf numFmtId="0" fontId="4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40" fontId="4" fillId="0" borderId="0" xfId="0" applyNumberFormat="1" applyFont="1" applyAlignment="1">
      <alignment horizontal="right"/>
    </xf>
    <xf numFmtId="40" fontId="7" fillId="0" borderId="5" xfId="0" applyNumberFormat="1" applyFont="1" applyBorder="1" applyAlignment="1">
      <alignment horizontal="right"/>
    </xf>
    <xf numFmtId="40" fontId="4" fillId="0" borderId="0" xfId="1" applyNumberFormat="1" applyFont="1" applyBorder="1" applyAlignment="1">
      <alignment horizontal="right"/>
    </xf>
    <xf numFmtId="40" fontId="4" fillId="0" borderId="0" xfId="1" applyNumberFormat="1" applyFont="1" applyFill="1" applyBorder="1" applyAlignment="1">
      <alignment horizontal="right"/>
    </xf>
    <xf numFmtId="0" fontId="4" fillId="0" borderId="4" xfId="0" applyFont="1" applyBorder="1"/>
    <xf numFmtId="40" fontId="4" fillId="0" borderId="5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4" fillId="0" borderId="7" xfId="0" applyFont="1" applyBorder="1"/>
    <xf numFmtId="40" fontId="4" fillId="0" borderId="8" xfId="0" applyNumberFormat="1" applyFont="1" applyBorder="1" applyAlignment="1">
      <alignment horizontal="right"/>
    </xf>
    <xf numFmtId="40" fontId="7" fillId="0" borderId="9" xfId="0" applyNumberFormat="1" applyFont="1" applyBorder="1" applyAlignment="1">
      <alignment horizontal="right"/>
    </xf>
    <xf numFmtId="40" fontId="4" fillId="0" borderId="8" xfId="1" applyNumberFormat="1" applyFont="1" applyBorder="1" applyAlignment="1">
      <alignment horizontal="right"/>
    </xf>
    <xf numFmtId="40" fontId="7" fillId="0" borderId="9" xfId="1" applyNumberFormat="1" applyFont="1" applyBorder="1" applyAlignment="1">
      <alignment horizontal="right"/>
    </xf>
    <xf numFmtId="0" fontId="4" fillId="0" borderId="10" xfId="0" applyFont="1" applyBorder="1"/>
    <xf numFmtId="40" fontId="4" fillId="0" borderId="10" xfId="0" applyNumberFormat="1" applyFont="1" applyBorder="1" applyAlignment="1">
      <alignment horizontal="right"/>
    </xf>
    <xf numFmtId="40" fontId="4" fillId="0" borderId="10" xfId="1" applyNumberFormat="1" applyFont="1" applyBorder="1" applyAlignment="1">
      <alignment horizontal="right"/>
    </xf>
    <xf numFmtId="43" fontId="4" fillId="0" borderId="0" xfId="1" applyFont="1"/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2" xfId="0" applyFont="1" applyBorder="1"/>
    <xf numFmtId="0" fontId="7" fillId="0" borderId="0" xfId="0" applyFont="1" applyAlignment="1">
      <alignment horizontal="center"/>
    </xf>
    <xf numFmtId="166" fontId="7" fillId="0" borderId="2" xfId="0" applyNumberFormat="1" applyFont="1" applyBorder="1"/>
    <xf numFmtId="40" fontId="4" fillId="0" borderId="3" xfId="1" applyNumberFormat="1" applyFont="1" applyFill="1" applyBorder="1" applyAlignment="1">
      <alignment horizontal="right"/>
    </xf>
    <xf numFmtId="0" fontId="4" fillId="0" borderId="5" xfId="0" applyFont="1" applyBorder="1"/>
    <xf numFmtId="40" fontId="4" fillId="0" borderId="5" xfId="1" applyNumberFormat="1" applyFont="1" applyBorder="1" applyAlignment="1">
      <alignment horizontal="right"/>
    </xf>
    <xf numFmtId="0" fontId="4" fillId="0" borderId="11" xfId="0" applyFont="1" applyBorder="1"/>
    <xf numFmtId="43" fontId="4" fillId="0" borderId="12" xfId="1" applyFont="1" applyBorder="1"/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40" fontId="4" fillId="2" borderId="5" xfId="1" applyNumberFormat="1" applyFont="1" applyFill="1" applyBorder="1" applyAlignment="1" applyProtection="1">
      <alignment horizontal="right"/>
      <protection locked="0"/>
    </xf>
    <xf numFmtId="40" fontId="4" fillId="0" borderId="12" xfId="0" applyNumberFormat="1" applyFont="1" applyBorder="1" applyAlignment="1">
      <alignment horizontal="right"/>
    </xf>
    <xf numFmtId="40" fontId="4" fillId="2" borderId="5" xfId="0" applyNumberFormat="1" applyFont="1" applyFill="1" applyBorder="1" applyAlignment="1" applyProtection="1">
      <alignment horizontal="right"/>
      <protection locked="0"/>
    </xf>
    <xf numFmtId="0" fontId="7" fillId="0" borderId="6" xfId="0" applyFont="1" applyBorder="1"/>
    <xf numFmtId="40" fontId="4" fillId="3" borderId="13" xfId="1" applyNumberFormat="1" applyFont="1" applyFill="1" applyBorder="1" applyAlignment="1">
      <alignment horizontal="right"/>
    </xf>
    <xf numFmtId="0" fontId="7" fillId="0" borderId="14" xfId="0" applyFont="1" applyBorder="1"/>
    <xf numFmtId="0" fontId="4" fillId="0" borderId="8" xfId="0" applyFont="1" applyBorder="1"/>
    <xf numFmtId="40" fontId="4" fillId="0" borderId="9" xfId="1" applyNumberFormat="1" applyFont="1" applyFill="1" applyBorder="1" applyAlignment="1">
      <alignment horizontal="right"/>
    </xf>
    <xf numFmtId="0" fontId="4" fillId="0" borderId="1" xfId="0" applyFont="1" applyBorder="1"/>
    <xf numFmtId="40" fontId="4" fillId="0" borderId="3" xfId="0" applyNumberFormat="1" applyFont="1" applyBorder="1" applyAlignment="1">
      <alignment horizontal="right"/>
    </xf>
    <xf numFmtId="43" fontId="4" fillId="0" borderId="0" xfId="1" applyFont="1" applyFill="1" applyBorder="1"/>
    <xf numFmtId="40" fontId="4" fillId="0" borderId="12" xfId="1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39" fontId="4" fillId="0" borderId="5" xfId="1" applyNumberFormat="1" applyFont="1" applyBorder="1" applyAlignment="1">
      <alignment horizontal="right"/>
    </xf>
    <xf numFmtId="39" fontId="4" fillId="0" borderId="12" xfId="1" applyNumberFormat="1" applyFont="1" applyBorder="1" applyAlignment="1">
      <alignment horizontal="right"/>
    </xf>
    <xf numFmtId="0" fontId="4" fillId="0" borderId="10" xfId="0" applyFont="1" applyBorder="1" applyProtection="1">
      <protection locked="0"/>
    </xf>
    <xf numFmtId="0" fontId="4" fillId="4" borderId="10" xfId="0" applyFont="1" applyFill="1" applyBorder="1" applyProtection="1">
      <protection locked="0"/>
    </xf>
    <xf numFmtId="40" fontId="4" fillId="4" borderId="12" xfId="1" applyNumberFormat="1" applyFont="1" applyFill="1" applyBorder="1" applyAlignment="1" applyProtection="1">
      <alignment horizontal="right"/>
      <protection locked="0"/>
    </xf>
    <xf numFmtId="39" fontId="4" fillId="0" borderId="13" xfId="1" applyNumberFormat="1" applyFont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39" fontId="4" fillId="2" borderId="5" xfId="1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left"/>
      <protection locked="0"/>
    </xf>
    <xf numFmtId="40" fontId="4" fillId="0" borderId="12" xfId="1" applyNumberFormat="1" applyFont="1" applyFill="1" applyBorder="1" applyAlignment="1" applyProtection="1">
      <alignment horizontal="right"/>
      <protection locked="0"/>
    </xf>
    <xf numFmtId="14" fontId="7" fillId="0" borderId="8" xfId="0" applyNumberFormat="1" applyFont="1" applyBorder="1"/>
    <xf numFmtId="39" fontId="7" fillId="3" borderId="9" xfId="1" applyNumberFormat="1" applyFont="1" applyFill="1" applyBorder="1" applyAlignment="1">
      <alignment horizontal="right"/>
    </xf>
    <xf numFmtId="14" fontId="7" fillId="0" borderId="7" xfId="0" applyNumberFormat="1" applyFont="1" applyBorder="1"/>
    <xf numFmtId="40" fontId="7" fillId="0" borderId="13" xfId="1" applyNumberFormat="1" applyFont="1" applyFill="1" applyBorder="1" applyAlignment="1">
      <alignment horizontal="right"/>
    </xf>
    <xf numFmtId="0" fontId="4" fillId="0" borderId="15" xfId="0" applyFont="1" applyBorder="1"/>
    <xf numFmtId="40" fontId="7" fillId="0" borderId="15" xfId="0" applyNumberFormat="1" applyFont="1" applyBorder="1" applyAlignment="1">
      <alignment horizontal="right" vertical="center"/>
    </xf>
    <xf numFmtId="167" fontId="0" fillId="0" borderId="0" xfId="0" applyNumberFormat="1"/>
    <xf numFmtId="0" fontId="10" fillId="0" borderId="0" xfId="0" applyFont="1" applyAlignment="1">
      <alignment vertical="top" wrapText="1"/>
    </xf>
    <xf numFmtId="166" fontId="7" fillId="2" borderId="2" xfId="1" applyNumberFormat="1" applyFont="1" applyFill="1" applyBorder="1" applyAlignment="1" applyProtection="1">
      <alignment horizontal="right"/>
      <protection locked="0"/>
    </xf>
    <xf numFmtId="166" fontId="7" fillId="2" borderId="3" xfId="1" applyNumberFormat="1" applyFont="1" applyFill="1" applyBorder="1" applyAlignment="1" applyProtection="1">
      <alignment horizontal="right"/>
      <protection locked="0"/>
    </xf>
    <xf numFmtId="164" fontId="7" fillId="0" borderId="7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15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right"/>
    </xf>
    <xf numFmtId="164" fontId="4" fillId="2" borderId="0" xfId="0" applyNumberFormat="1" applyFont="1" applyFill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">
    <dxf>
      <fill>
        <patternFill>
          <bgColor indexed="42"/>
        </patternFill>
      </fill>
    </dxf>
    <dxf>
      <font>
        <strike val="0"/>
        <color theme="0"/>
        <name val="Cambria"/>
        <scheme val="none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1117600</xdr:colOff>
      <xdr:row>0</xdr:row>
      <xdr:rowOff>57150</xdr:rowOff>
    </xdr:from>
    <xdr:to>
      <xdr:col>15</xdr:col>
      <xdr:colOff>228600</xdr:colOff>
      <xdr:row>6</xdr:row>
      <xdr:rowOff>38100</xdr:rowOff>
    </xdr:to>
    <xdr:pic>
      <xdr:nvPicPr>
        <xdr:cNvPr id="2" name="Picture 1" descr="Parkinson%27sUK_Logo_Stacked_RGB">
          <a:extLst>
            <a:ext uri="{FF2B5EF4-FFF2-40B4-BE49-F238E27FC236}">
              <a16:creationId xmlns:a16="http://schemas.microsoft.com/office/drawing/2014/main" id="{D0F1751E-799C-4B12-B49C-81F6E51C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9900" y="57150"/>
          <a:ext cx="26670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mel/Documents/Bracknell%20Parkinson's/2020/Bracknell%20&amp;%20District%20Branch%20-%20Combined%20Cashbooks%20and%20report%202020%20V1.0%20for%20AG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art of Year"/>
      <sheetName val="Financial Report"/>
      <sheetName val="Income"/>
      <sheetName val="Expenditure"/>
    </sheetNames>
    <sheetDataSet>
      <sheetData sheetId="0"/>
      <sheetData sheetId="1">
        <row r="2">
          <cell r="A2" t="str">
            <v>Bracknell Branch</v>
          </cell>
        </row>
        <row r="3">
          <cell r="A3">
            <v>43831</v>
          </cell>
        </row>
        <row r="23">
          <cell r="D23">
            <v>47106.41</v>
          </cell>
        </row>
      </sheetData>
      <sheetData sheetId="2"/>
      <sheetData sheetId="3">
        <row r="4">
          <cell r="E4" t="str">
            <v>n</v>
          </cell>
          <cell r="S4">
            <v>12.33</v>
          </cell>
        </row>
        <row r="5">
          <cell r="E5" t="str">
            <v>n</v>
          </cell>
          <cell r="S5">
            <v>12.33</v>
          </cell>
        </row>
        <row r="6">
          <cell r="E6" t="str">
            <v>n</v>
          </cell>
          <cell r="S6">
            <v>12.33</v>
          </cell>
        </row>
        <row r="7">
          <cell r="E7" t="str">
            <v>n</v>
          </cell>
          <cell r="S7">
            <v>12.33</v>
          </cell>
        </row>
        <row r="8">
          <cell r="E8" t="str">
            <v>n</v>
          </cell>
          <cell r="S8">
            <v>12.33</v>
          </cell>
        </row>
        <row r="9">
          <cell r="E9" t="str">
            <v>n</v>
          </cell>
          <cell r="S9">
            <v>12.33</v>
          </cell>
        </row>
        <row r="10">
          <cell r="E10" t="str">
            <v>n</v>
          </cell>
          <cell r="S10">
            <v>12.33</v>
          </cell>
        </row>
        <row r="11">
          <cell r="E11" t="str">
            <v>n</v>
          </cell>
          <cell r="S11">
            <v>12.33</v>
          </cell>
        </row>
        <row r="12">
          <cell r="E12" t="str">
            <v>n</v>
          </cell>
          <cell r="S12">
            <v>12</v>
          </cell>
        </row>
        <row r="13">
          <cell r="E13" t="str">
            <v>n</v>
          </cell>
          <cell r="S13">
            <v>12.33</v>
          </cell>
        </row>
        <row r="14">
          <cell r="E14" t="str">
            <v>n</v>
          </cell>
          <cell r="S14">
            <v>12.33</v>
          </cell>
        </row>
        <row r="15">
          <cell r="E15" t="str">
            <v>n</v>
          </cell>
          <cell r="S15">
            <v>20</v>
          </cell>
        </row>
        <row r="16">
          <cell r="E16" t="str">
            <v>n</v>
          </cell>
          <cell r="Y16">
            <v>38</v>
          </cell>
        </row>
        <row r="17">
          <cell r="E17" t="str">
            <v>n</v>
          </cell>
          <cell r="O17">
            <v>193</v>
          </cell>
        </row>
        <row r="18">
          <cell r="E18" t="str">
            <v>n</v>
          </cell>
          <cell r="S18">
            <v>12.33</v>
          </cell>
        </row>
        <row r="19">
          <cell r="E19" t="str">
            <v>n</v>
          </cell>
          <cell r="S19">
            <v>12.33</v>
          </cell>
        </row>
        <row r="20">
          <cell r="E20" t="str">
            <v>n</v>
          </cell>
          <cell r="S20">
            <v>15.33</v>
          </cell>
        </row>
        <row r="21">
          <cell r="E21" t="str">
            <v>n</v>
          </cell>
          <cell r="S21">
            <v>12</v>
          </cell>
        </row>
        <row r="22">
          <cell r="E22" t="str">
            <v>n</v>
          </cell>
          <cell r="O22">
            <v>38.5</v>
          </cell>
        </row>
        <row r="23">
          <cell r="E23" t="str">
            <v>n</v>
          </cell>
          <cell r="S23">
            <v>40</v>
          </cell>
        </row>
        <row r="24">
          <cell r="E24" t="str">
            <v>n</v>
          </cell>
          <cell r="O24">
            <v>260</v>
          </cell>
        </row>
        <row r="25">
          <cell r="E25" t="str">
            <v>n</v>
          </cell>
          <cell r="O25">
            <v>27</v>
          </cell>
        </row>
        <row r="26">
          <cell r="E26" t="str">
            <v>n</v>
          </cell>
          <cell r="Y26">
            <v>3</v>
          </cell>
        </row>
        <row r="27">
          <cell r="E27" t="str">
            <v>n</v>
          </cell>
          <cell r="Q27">
            <v>2000</v>
          </cell>
        </row>
        <row r="28">
          <cell r="E28" t="str">
            <v>n</v>
          </cell>
          <cell r="S28">
            <v>12.33</v>
          </cell>
        </row>
        <row r="29">
          <cell r="E29" t="str">
            <v>n</v>
          </cell>
          <cell r="S29">
            <v>12.33</v>
          </cell>
        </row>
        <row r="30">
          <cell r="E30" t="str">
            <v>n</v>
          </cell>
          <cell r="S30">
            <v>58</v>
          </cell>
        </row>
        <row r="31">
          <cell r="E31" t="str">
            <v>n</v>
          </cell>
          <cell r="P31">
            <v>25.9</v>
          </cell>
        </row>
        <row r="32">
          <cell r="E32" t="str">
            <v>y</v>
          </cell>
          <cell r="J32">
            <v>1625</v>
          </cell>
        </row>
        <row r="33">
          <cell r="E33" t="str">
            <v>n</v>
          </cell>
          <cell r="S33">
            <v>12.33</v>
          </cell>
        </row>
        <row r="34">
          <cell r="E34" t="str">
            <v>n</v>
          </cell>
          <cell r="S34">
            <v>12.33</v>
          </cell>
        </row>
        <row r="35">
          <cell r="E35" t="str">
            <v>n</v>
          </cell>
          <cell r="S35">
            <v>12.33</v>
          </cell>
        </row>
        <row r="36">
          <cell r="E36" t="str">
            <v>n</v>
          </cell>
          <cell r="S36">
            <v>12.33</v>
          </cell>
        </row>
        <row r="37">
          <cell r="E37" t="str">
            <v>n</v>
          </cell>
          <cell r="S37">
            <v>12.33</v>
          </cell>
        </row>
        <row r="38">
          <cell r="E38" t="str">
            <v>n</v>
          </cell>
          <cell r="S38">
            <v>12.33</v>
          </cell>
        </row>
        <row r="39">
          <cell r="E39" t="str">
            <v>n</v>
          </cell>
          <cell r="S39">
            <v>12.33</v>
          </cell>
        </row>
        <row r="40">
          <cell r="E40" t="str">
            <v>n</v>
          </cell>
          <cell r="S40">
            <v>12.33</v>
          </cell>
        </row>
        <row r="41">
          <cell r="E41" t="str">
            <v>n</v>
          </cell>
          <cell r="S41">
            <v>12.33</v>
          </cell>
        </row>
        <row r="42">
          <cell r="E42" t="str">
            <v>n</v>
          </cell>
          <cell r="S42">
            <v>12</v>
          </cell>
        </row>
        <row r="43">
          <cell r="E43" t="str">
            <v>n</v>
          </cell>
          <cell r="S43">
            <v>12.33</v>
          </cell>
        </row>
        <row r="44">
          <cell r="E44" t="str">
            <v>n</v>
          </cell>
          <cell r="S44">
            <v>12.33</v>
          </cell>
        </row>
        <row r="45">
          <cell r="E45" t="str">
            <v>n</v>
          </cell>
          <cell r="O45">
            <v>12</v>
          </cell>
        </row>
        <row r="46">
          <cell r="E46" t="str">
            <v>n</v>
          </cell>
          <cell r="S46">
            <v>30</v>
          </cell>
        </row>
        <row r="47">
          <cell r="E47" t="str">
            <v>n</v>
          </cell>
          <cell r="R47">
            <v>10</v>
          </cell>
        </row>
        <row r="48">
          <cell r="E48" t="str">
            <v>n</v>
          </cell>
          <cell r="O48">
            <v>18</v>
          </cell>
        </row>
        <row r="49">
          <cell r="E49" t="str">
            <v>n</v>
          </cell>
          <cell r="S49">
            <v>12.33</v>
          </cell>
        </row>
        <row r="50">
          <cell r="E50" t="str">
            <v>n</v>
          </cell>
          <cell r="S50">
            <v>12.33</v>
          </cell>
        </row>
        <row r="51">
          <cell r="E51" t="str">
            <v>n</v>
          </cell>
          <cell r="S51">
            <v>20.83</v>
          </cell>
        </row>
        <row r="52">
          <cell r="E52" t="str">
            <v>n</v>
          </cell>
          <cell r="S52">
            <v>15.33</v>
          </cell>
        </row>
        <row r="53">
          <cell r="E53" t="str">
            <v>n</v>
          </cell>
          <cell r="L53">
            <v>250</v>
          </cell>
        </row>
        <row r="54">
          <cell r="E54" t="str">
            <v>n</v>
          </cell>
          <cell r="S54">
            <v>60</v>
          </cell>
        </row>
        <row r="55">
          <cell r="E55" t="str">
            <v>n</v>
          </cell>
          <cell r="S55">
            <v>12.33</v>
          </cell>
        </row>
        <row r="56">
          <cell r="E56" t="str">
            <v>n</v>
          </cell>
          <cell r="S56">
            <v>48</v>
          </cell>
        </row>
        <row r="57">
          <cell r="E57" t="str">
            <v>n</v>
          </cell>
          <cell r="S57">
            <v>12.33</v>
          </cell>
        </row>
        <row r="58">
          <cell r="E58" t="str">
            <v>n</v>
          </cell>
          <cell r="S58">
            <v>13</v>
          </cell>
        </row>
        <row r="59">
          <cell r="E59" t="str">
            <v>n</v>
          </cell>
          <cell r="I59">
            <v>12</v>
          </cell>
        </row>
        <row r="60">
          <cell r="E60" t="str">
            <v>n</v>
          </cell>
          <cell r="S60">
            <v>33.83</v>
          </cell>
        </row>
        <row r="61">
          <cell r="E61" t="str">
            <v>n</v>
          </cell>
          <cell r="S61">
            <v>12.33</v>
          </cell>
        </row>
        <row r="62">
          <cell r="E62" t="str">
            <v>n</v>
          </cell>
          <cell r="S62">
            <v>20.83</v>
          </cell>
        </row>
        <row r="63">
          <cell r="E63" t="str">
            <v>n</v>
          </cell>
          <cell r="S63">
            <v>13</v>
          </cell>
        </row>
        <row r="64">
          <cell r="E64" t="str">
            <v>n</v>
          </cell>
          <cell r="S64">
            <v>12.33</v>
          </cell>
        </row>
        <row r="65">
          <cell r="E65" t="str">
            <v>n</v>
          </cell>
          <cell r="S65">
            <v>12.33</v>
          </cell>
        </row>
        <row r="66">
          <cell r="E66" t="str">
            <v>n</v>
          </cell>
          <cell r="S66">
            <v>33.83</v>
          </cell>
        </row>
        <row r="67">
          <cell r="E67" t="str">
            <v>n</v>
          </cell>
          <cell r="S67">
            <v>12.33</v>
          </cell>
        </row>
        <row r="68">
          <cell r="E68" t="str">
            <v>n</v>
          </cell>
          <cell r="S68">
            <v>13</v>
          </cell>
        </row>
        <row r="69">
          <cell r="E69" t="str">
            <v>n</v>
          </cell>
          <cell r="S69">
            <v>12.33</v>
          </cell>
        </row>
        <row r="70">
          <cell r="E70" t="str">
            <v>n</v>
          </cell>
          <cell r="S70">
            <v>13</v>
          </cell>
        </row>
        <row r="71">
          <cell r="E71" t="str">
            <v>n</v>
          </cell>
          <cell r="S71">
            <v>33.83</v>
          </cell>
        </row>
        <row r="72">
          <cell r="E72" t="str">
            <v>n</v>
          </cell>
          <cell r="S72">
            <v>12.33</v>
          </cell>
        </row>
        <row r="73">
          <cell r="E73" t="str">
            <v>n</v>
          </cell>
          <cell r="S73">
            <v>12.33</v>
          </cell>
        </row>
        <row r="74">
          <cell r="E74" t="str">
            <v>n</v>
          </cell>
          <cell r="S74">
            <v>20.83</v>
          </cell>
        </row>
        <row r="75">
          <cell r="E75" t="str">
            <v>n</v>
          </cell>
          <cell r="S75">
            <v>20.83</v>
          </cell>
        </row>
        <row r="76">
          <cell r="E76" t="str">
            <v>n</v>
          </cell>
          <cell r="S76">
            <v>33.83</v>
          </cell>
        </row>
        <row r="77">
          <cell r="E77" t="str">
            <v>n</v>
          </cell>
          <cell r="S77">
            <v>13</v>
          </cell>
        </row>
        <row r="78">
          <cell r="E78" t="str">
            <v>n</v>
          </cell>
          <cell r="S78">
            <v>20.83</v>
          </cell>
        </row>
        <row r="79">
          <cell r="E79" t="str">
            <v>n</v>
          </cell>
          <cell r="S79">
            <v>13</v>
          </cell>
        </row>
        <row r="80">
          <cell r="E80" t="str">
            <v>n</v>
          </cell>
          <cell r="S80">
            <v>12.33</v>
          </cell>
        </row>
        <row r="81">
          <cell r="E81" t="str">
            <v>n</v>
          </cell>
          <cell r="S81">
            <v>13</v>
          </cell>
        </row>
        <row r="82">
          <cell r="E82" t="str">
            <v>n</v>
          </cell>
          <cell r="S82">
            <v>33.83</v>
          </cell>
        </row>
        <row r="83">
          <cell r="E83" t="str">
            <v>n</v>
          </cell>
          <cell r="S83">
            <v>12.33</v>
          </cell>
        </row>
        <row r="84">
          <cell r="E84" t="str">
            <v>n</v>
          </cell>
          <cell r="I84">
            <v>12</v>
          </cell>
          <cell r="O84">
            <v>150</v>
          </cell>
          <cell r="S84">
            <v>250</v>
          </cell>
        </row>
        <row r="85">
          <cell r="E85" t="str">
            <v>n</v>
          </cell>
          <cell r="I85">
            <v>12</v>
          </cell>
        </row>
        <row r="86">
          <cell r="E86" t="str">
            <v>n</v>
          </cell>
          <cell r="S86">
            <v>13</v>
          </cell>
        </row>
        <row r="87">
          <cell r="E87" t="str">
            <v>n</v>
          </cell>
          <cell r="S87">
            <v>13</v>
          </cell>
        </row>
        <row r="88">
          <cell r="E88" t="str">
            <v>n</v>
          </cell>
          <cell r="S88">
            <v>12.33</v>
          </cell>
        </row>
        <row r="89">
          <cell r="E89" t="str">
            <v>n</v>
          </cell>
          <cell r="L89">
            <v>1000</v>
          </cell>
        </row>
        <row r="90">
          <cell r="E90" t="str">
            <v>n</v>
          </cell>
          <cell r="S90">
            <v>12.33</v>
          </cell>
        </row>
        <row r="91">
          <cell r="E91" t="str">
            <v>n</v>
          </cell>
          <cell r="S91">
            <v>15.33</v>
          </cell>
        </row>
        <row r="92">
          <cell r="E92" t="str">
            <v>n</v>
          </cell>
          <cell r="O92">
            <v>19.5</v>
          </cell>
        </row>
        <row r="93">
          <cell r="E93" t="str">
            <v>n</v>
          </cell>
          <cell r="S93">
            <v>13</v>
          </cell>
        </row>
        <row r="94">
          <cell r="E94" t="str">
            <v>n</v>
          </cell>
          <cell r="O94">
            <v>15000</v>
          </cell>
        </row>
        <row r="95">
          <cell r="E95" t="str">
            <v>n</v>
          </cell>
          <cell r="S95">
            <v>12.33</v>
          </cell>
        </row>
        <row r="96">
          <cell r="E96" t="str">
            <v>n</v>
          </cell>
          <cell r="S96">
            <v>20.83</v>
          </cell>
        </row>
        <row r="97">
          <cell r="E97" t="str">
            <v>n</v>
          </cell>
          <cell r="S97">
            <v>13</v>
          </cell>
        </row>
        <row r="98">
          <cell r="E98" t="str">
            <v>n</v>
          </cell>
          <cell r="I98">
            <v>24</v>
          </cell>
        </row>
        <row r="99">
          <cell r="E99" t="str">
            <v>n</v>
          </cell>
          <cell r="S99">
            <v>33.83</v>
          </cell>
        </row>
        <row r="100">
          <cell r="E100" t="str">
            <v>n</v>
          </cell>
          <cell r="S100">
            <v>13</v>
          </cell>
        </row>
        <row r="101">
          <cell r="E101" t="str">
            <v>n</v>
          </cell>
          <cell r="S101">
            <v>12.33</v>
          </cell>
        </row>
        <row r="102">
          <cell r="E102" t="str">
            <v>n</v>
          </cell>
          <cell r="S102">
            <v>13</v>
          </cell>
        </row>
        <row r="103">
          <cell r="E103" t="str">
            <v>n</v>
          </cell>
          <cell r="S103">
            <v>13</v>
          </cell>
        </row>
        <row r="104">
          <cell r="E104" t="str">
            <v>n</v>
          </cell>
          <cell r="S104">
            <v>13</v>
          </cell>
        </row>
        <row r="105">
          <cell r="E105" t="str">
            <v>n</v>
          </cell>
          <cell r="S105">
            <v>12.33</v>
          </cell>
        </row>
        <row r="106">
          <cell r="E106" t="str">
            <v>n</v>
          </cell>
          <cell r="S106">
            <v>20.83</v>
          </cell>
        </row>
        <row r="107">
          <cell r="E107" t="str">
            <v>n</v>
          </cell>
          <cell r="I107">
            <v>12</v>
          </cell>
        </row>
        <row r="108">
          <cell r="E108" t="str">
            <v>n</v>
          </cell>
          <cell r="I108">
            <v>12</v>
          </cell>
        </row>
        <row r="109">
          <cell r="E109" t="str">
            <v>n</v>
          </cell>
          <cell r="I109">
            <v>12</v>
          </cell>
        </row>
        <row r="110">
          <cell r="E110" t="str">
            <v>n</v>
          </cell>
          <cell r="Q110">
            <v>20</v>
          </cell>
        </row>
        <row r="111">
          <cell r="E111" t="str">
            <v>n</v>
          </cell>
          <cell r="L111">
            <v>400</v>
          </cell>
        </row>
        <row r="112">
          <cell r="E112" t="str">
            <v>n</v>
          </cell>
          <cell r="S112">
            <v>12.33</v>
          </cell>
        </row>
        <row r="113">
          <cell r="E113" t="str">
            <v>n</v>
          </cell>
          <cell r="S113">
            <v>12.33</v>
          </cell>
        </row>
        <row r="114">
          <cell r="E114" t="str">
            <v>n</v>
          </cell>
          <cell r="S114">
            <v>13</v>
          </cell>
        </row>
        <row r="115">
          <cell r="E115" t="str">
            <v>n</v>
          </cell>
          <cell r="S115">
            <v>13</v>
          </cell>
        </row>
        <row r="116">
          <cell r="E116" t="str">
            <v>n</v>
          </cell>
          <cell r="S116">
            <v>12.33</v>
          </cell>
        </row>
        <row r="117">
          <cell r="E117" t="str">
            <v>n</v>
          </cell>
          <cell r="O117">
            <v>23.5</v>
          </cell>
        </row>
        <row r="118">
          <cell r="E118" t="str">
            <v>n</v>
          </cell>
          <cell r="S118">
            <v>20.83</v>
          </cell>
        </row>
        <row r="119">
          <cell r="E119" t="str">
            <v>n</v>
          </cell>
          <cell r="S119">
            <v>13</v>
          </cell>
        </row>
        <row r="120">
          <cell r="E120" t="str">
            <v>n</v>
          </cell>
          <cell r="S120">
            <v>13</v>
          </cell>
        </row>
        <row r="121">
          <cell r="E121" t="str">
            <v>n</v>
          </cell>
          <cell r="S121">
            <v>33.83</v>
          </cell>
        </row>
        <row r="122">
          <cell r="E122" t="str">
            <v>n</v>
          </cell>
          <cell r="S122">
            <v>13</v>
          </cell>
        </row>
        <row r="123">
          <cell r="E123" t="str">
            <v>n</v>
          </cell>
          <cell r="S123">
            <v>20.83</v>
          </cell>
        </row>
        <row r="124">
          <cell r="E124" t="str">
            <v>n</v>
          </cell>
          <cell r="S124">
            <v>12.33</v>
          </cell>
        </row>
        <row r="125">
          <cell r="E125" t="str">
            <v>n</v>
          </cell>
          <cell r="S125">
            <v>12.33</v>
          </cell>
        </row>
        <row r="126">
          <cell r="E126" t="str">
            <v>n</v>
          </cell>
          <cell r="S126">
            <v>12.33</v>
          </cell>
        </row>
        <row r="127">
          <cell r="E127" t="str">
            <v>n</v>
          </cell>
          <cell r="S127">
            <v>13</v>
          </cell>
        </row>
        <row r="128">
          <cell r="E128" t="str">
            <v>n</v>
          </cell>
          <cell r="J128">
            <v>267</v>
          </cell>
          <cell r="K128">
            <v>39.5</v>
          </cell>
        </row>
        <row r="129">
          <cell r="E129" t="str">
            <v>n</v>
          </cell>
          <cell r="O129">
            <v>18</v>
          </cell>
        </row>
        <row r="130">
          <cell r="E130" t="str">
            <v>n</v>
          </cell>
          <cell r="L130">
            <v>500</v>
          </cell>
        </row>
        <row r="131">
          <cell r="E131" t="str">
            <v>n</v>
          </cell>
          <cell r="L131">
            <v>500</v>
          </cell>
        </row>
        <row r="132">
          <cell r="E132" t="str">
            <v>n</v>
          </cell>
          <cell r="S132">
            <v>13</v>
          </cell>
        </row>
        <row r="133">
          <cell r="E133" t="str">
            <v>n</v>
          </cell>
          <cell r="O133">
            <v>333</v>
          </cell>
        </row>
        <row r="134">
          <cell r="E134" t="str">
            <v>n</v>
          </cell>
          <cell r="S134">
            <v>33.83</v>
          </cell>
        </row>
        <row r="135">
          <cell r="E135" t="str">
            <v>n</v>
          </cell>
          <cell r="S135">
            <v>20.83</v>
          </cell>
        </row>
        <row r="136">
          <cell r="E136" t="str">
            <v>n</v>
          </cell>
          <cell r="S136">
            <v>12.33</v>
          </cell>
        </row>
        <row r="137">
          <cell r="E137" t="str">
            <v>n</v>
          </cell>
          <cell r="S137">
            <v>12.33</v>
          </cell>
        </row>
        <row r="138">
          <cell r="E138" t="str">
            <v>n</v>
          </cell>
          <cell r="O138">
            <v>18</v>
          </cell>
        </row>
        <row r="139">
          <cell r="E139" t="str">
            <v>n</v>
          </cell>
          <cell r="S139">
            <v>13</v>
          </cell>
        </row>
        <row r="140">
          <cell r="E140" t="str">
            <v>n</v>
          </cell>
          <cell r="S140">
            <v>33.83</v>
          </cell>
        </row>
        <row r="141">
          <cell r="E141" t="str">
            <v>n</v>
          </cell>
          <cell r="S141">
            <v>12.33</v>
          </cell>
        </row>
        <row r="142">
          <cell r="E142" t="str">
            <v>n</v>
          </cell>
          <cell r="S142">
            <v>13</v>
          </cell>
        </row>
        <row r="143">
          <cell r="E143" t="str">
            <v>n</v>
          </cell>
          <cell r="S143">
            <v>13</v>
          </cell>
        </row>
        <row r="144">
          <cell r="E144" t="str">
            <v>n</v>
          </cell>
          <cell r="Q144">
            <v>30</v>
          </cell>
        </row>
        <row r="145">
          <cell r="E145" t="str">
            <v>n</v>
          </cell>
          <cell r="S145">
            <v>12.33</v>
          </cell>
        </row>
        <row r="146">
          <cell r="E146" t="str">
            <v>n</v>
          </cell>
          <cell r="S146">
            <v>20.83</v>
          </cell>
        </row>
        <row r="147">
          <cell r="E147" t="str">
            <v>n</v>
          </cell>
          <cell r="S147">
            <v>13</v>
          </cell>
        </row>
        <row r="148">
          <cell r="E148" t="str">
            <v>n</v>
          </cell>
          <cell r="S148">
            <v>13</v>
          </cell>
        </row>
        <row r="149">
          <cell r="E149" t="str">
            <v>n</v>
          </cell>
          <cell r="S149">
            <v>12.33</v>
          </cell>
        </row>
        <row r="150">
          <cell r="E150" t="str">
            <v>n</v>
          </cell>
          <cell r="Q150">
            <v>50</v>
          </cell>
        </row>
        <row r="151">
          <cell r="E151" t="str">
            <v>n</v>
          </cell>
          <cell r="Q151">
            <v>20</v>
          </cell>
        </row>
        <row r="152">
          <cell r="E152" t="str">
            <v>n</v>
          </cell>
          <cell r="O152">
            <v>667</v>
          </cell>
        </row>
        <row r="153">
          <cell r="E153" t="str">
            <v>n</v>
          </cell>
          <cell r="S153">
            <v>12.33</v>
          </cell>
        </row>
        <row r="154">
          <cell r="E154" t="str">
            <v>n</v>
          </cell>
          <cell r="S154">
            <v>13</v>
          </cell>
        </row>
        <row r="155">
          <cell r="E155" t="str">
            <v>n</v>
          </cell>
          <cell r="S155">
            <v>26</v>
          </cell>
        </row>
        <row r="156">
          <cell r="E156" t="str">
            <v>n</v>
          </cell>
          <cell r="S156">
            <v>13</v>
          </cell>
        </row>
        <row r="157">
          <cell r="E157" t="str">
            <v>n</v>
          </cell>
          <cell r="S157">
            <v>13</v>
          </cell>
        </row>
        <row r="158">
          <cell r="E158" t="str">
            <v>n</v>
          </cell>
          <cell r="O158">
            <v>250</v>
          </cell>
        </row>
        <row r="159">
          <cell r="E159" t="str">
            <v>n</v>
          </cell>
          <cell r="O159">
            <v>22.5</v>
          </cell>
        </row>
        <row r="160">
          <cell r="E160" t="str">
            <v>n</v>
          </cell>
          <cell r="S160">
            <v>13</v>
          </cell>
        </row>
        <row r="161">
          <cell r="E161" t="str">
            <v>n</v>
          </cell>
          <cell r="S161">
            <v>13</v>
          </cell>
        </row>
        <row r="162">
          <cell r="E162" t="str">
            <v>n</v>
          </cell>
          <cell r="S162">
            <v>13</v>
          </cell>
        </row>
        <row r="163">
          <cell r="E163" t="str">
            <v>n</v>
          </cell>
          <cell r="S163">
            <v>13</v>
          </cell>
        </row>
        <row r="164">
          <cell r="E164" t="str">
            <v>n</v>
          </cell>
          <cell r="S164">
            <v>13</v>
          </cell>
        </row>
        <row r="165">
          <cell r="E165" t="str">
            <v>n</v>
          </cell>
          <cell r="S165">
            <v>13</v>
          </cell>
        </row>
        <row r="166">
          <cell r="E166" t="str">
            <v>n</v>
          </cell>
          <cell r="S166">
            <v>13</v>
          </cell>
        </row>
        <row r="167">
          <cell r="E167" t="str">
            <v>n</v>
          </cell>
          <cell r="S167">
            <v>13</v>
          </cell>
        </row>
        <row r="168">
          <cell r="E168" t="str">
            <v>n</v>
          </cell>
          <cell r="S168">
            <v>13</v>
          </cell>
        </row>
        <row r="169">
          <cell r="E169" t="str">
            <v>n</v>
          </cell>
          <cell r="S169">
            <v>13</v>
          </cell>
        </row>
        <row r="170">
          <cell r="E170" t="str">
            <v>n</v>
          </cell>
          <cell r="S170">
            <v>13</v>
          </cell>
        </row>
        <row r="171">
          <cell r="E171" t="str">
            <v>n</v>
          </cell>
          <cell r="S171">
            <v>13</v>
          </cell>
        </row>
        <row r="172">
          <cell r="E172" t="str">
            <v>n</v>
          </cell>
          <cell r="S172">
            <v>13</v>
          </cell>
        </row>
        <row r="173">
          <cell r="E173" t="str">
            <v>n</v>
          </cell>
          <cell r="S173">
            <v>13</v>
          </cell>
        </row>
        <row r="174">
          <cell r="E174" t="str">
            <v>n</v>
          </cell>
          <cell r="S174">
            <v>20.83</v>
          </cell>
        </row>
        <row r="175">
          <cell r="E175" t="str">
            <v>n</v>
          </cell>
          <cell r="S175">
            <v>13</v>
          </cell>
        </row>
        <row r="176">
          <cell r="E176" t="str">
            <v>n</v>
          </cell>
          <cell r="S176">
            <v>13</v>
          </cell>
        </row>
        <row r="177">
          <cell r="E177" t="str">
            <v>n</v>
          </cell>
          <cell r="S177">
            <v>13</v>
          </cell>
        </row>
        <row r="178">
          <cell r="E178" t="str">
            <v>n</v>
          </cell>
          <cell r="O178">
            <v>50</v>
          </cell>
        </row>
        <row r="179">
          <cell r="E179" t="str">
            <v>n</v>
          </cell>
          <cell r="S179">
            <v>13</v>
          </cell>
        </row>
        <row r="180">
          <cell r="E180" t="str">
            <v>n</v>
          </cell>
          <cell r="S180">
            <v>13</v>
          </cell>
        </row>
        <row r="181">
          <cell r="E181" t="str">
            <v>n</v>
          </cell>
          <cell r="S181">
            <v>12.33</v>
          </cell>
        </row>
        <row r="182">
          <cell r="E182" t="str">
            <v>n</v>
          </cell>
          <cell r="S182">
            <v>13</v>
          </cell>
        </row>
        <row r="183">
          <cell r="E183" t="str">
            <v>n</v>
          </cell>
          <cell r="O183">
            <v>19.5</v>
          </cell>
        </row>
        <row r="184">
          <cell r="E184" t="str">
            <v>n</v>
          </cell>
          <cell r="S184">
            <v>13</v>
          </cell>
        </row>
        <row r="185">
          <cell r="E185" t="str">
            <v>n</v>
          </cell>
          <cell r="J185">
            <v>339</v>
          </cell>
          <cell r="K185">
            <v>42</v>
          </cell>
        </row>
        <row r="186">
          <cell r="E186" t="str">
            <v>n</v>
          </cell>
          <cell r="S186">
            <v>13</v>
          </cell>
        </row>
        <row r="187">
          <cell r="E187" t="str">
            <v>n</v>
          </cell>
          <cell r="S187">
            <v>13</v>
          </cell>
        </row>
        <row r="188">
          <cell r="E188" t="str">
            <v>n</v>
          </cell>
          <cell r="S188">
            <v>13</v>
          </cell>
        </row>
        <row r="189">
          <cell r="E189" t="str">
            <v>n</v>
          </cell>
          <cell r="S189">
            <v>13</v>
          </cell>
        </row>
        <row r="190">
          <cell r="E190" t="str">
            <v>n</v>
          </cell>
          <cell r="S190">
            <v>13</v>
          </cell>
        </row>
        <row r="191">
          <cell r="E191" t="str">
            <v>n</v>
          </cell>
          <cell r="S191">
            <v>13</v>
          </cell>
        </row>
        <row r="192">
          <cell r="E192" t="str">
            <v>n</v>
          </cell>
          <cell r="S192">
            <v>20.83</v>
          </cell>
        </row>
        <row r="193">
          <cell r="E193" t="str">
            <v>n</v>
          </cell>
          <cell r="S193">
            <v>13</v>
          </cell>
        </row>
        <row r="194">
          <cell r="E194" t="str">
            <v>n</v>
          </cell>
          <cell r="S194">
            <v>13</v>
          </cell>
        </row>
        <row r="195">
          <cell r="E195" t="str">
            <v>n</v>
          </cell>
          <cell r="S195">
            <v>13</v>
          </cell>
        </row>
        <row r="196">
          <cell r="E196" t="str">
            <v>n</v>
          </cell>
          <cell r="S196">
            <v>13</v>
          </cell>
        </row>
        <row r="197">
          <cell r="E197" t="str">
            <v>n</v>
          </cell>
          <cell r="S197">
            <v>13</v>
          </cell>
        </row>
        <row r="198">
          <cell r="E198" t="str">
            <v>n</v>
          </cell>
          <cell r="S198">
            <v>13</v>
          </cell>
        </row>
        <row r="199">
          <cell r="E199" t="str">
            <v>n</v>
          </cell>
          <cell r="S199">
            <v>13</v>
          </cell>
        </row>
        <row r="200">
          <cell r="E200" t="str">
            <v>n</v>
          </cell>
          <cell r="S200">
            <v>13</v>
          </cell>
        </row>
        <row r="201">
          <cell r="E201" t="str">
            <v>n</v>
          </cell>
          <cell r="S201">
            <v>13</v>
          </cell>
        </row>
        <row r="202">
          <cell r="E202" t="str">
            <v>n</v>
          </cell>
          <cell r="S202">
            <v>13</v>
          </cell>
        </row>
        <row r="203">
          <cell r="E203" t="str">
            <v>n</v>
          </cell>
          <cell r="S203">
            <v>13</v>
          </cell>
        </row>
        <row r="204">
          <cell r="E204" t="str">
            <v>n</v>
          </cell>
          <cell r="S204">
            <v>13</v>
          </cell>
        </row>
        <row r="205">
          <cell r="E205" t="str">
            <v>n</v>
          </cell>
          <cell r="S205">
            <v>13</v>
          </cell>
        </row>
        <row r="206">
          <cell r="E206" t="str">
            <v>n</v>
          </cell>
          <cell r="S206">
            <v>12.33</v>
          </cell>
        </row>
        <row r="207">
          <cell r="E207" t="str">
            <v>n</v>
          </cell>
          <cell r="S207">
            <v>13</v>
          </cell>
        </row>
        <row r="208">
          <cell r="E208" t="str">
            <v>n</v>
          </cell>
          <cell r="S208">
            <v>13</v>
          </cell>
        </row>
        <row r="209">
          <cell r="E209" t="str">
            <v>n</v>
          </cell>
          <cell r="Q209">
            <v>25</v>
          </cell>
        </row>
        <row r="210">
          <cell r="E210" t="str">
            <v>n</v>
          </cell>
          <cell r="O210">
            <v>25</v>
          </cell>
        </row>
        <row r="211">
          <cell r="E211" t="str">
            <v>n</v>
          </cell>
          <cell r="Q211">
            <v>25</v>
          </cell>
        </row>
        <row r="212">
          <cell r="E212" t="str">
            <v>n</v>
          </cell>
          <cell r="Q212">
            <v>100</v>
          </cell>
        </row>
        <row r="213">
          <cell r="E213" t="str">
            <v>n</v>
          </cell>
          <cell r="Q213">
            <v>30</v>
          </cell>
        </row>
        <row r="214">
          <cell r="E214" t="str">
            <v>n</v>
          </cell>
          <cell r="Q214">
            <v>30</v>
          </cell>
        </row>
        <row r="215">
          <cell r="E215" t="str">
            <v>n</v>
          </cell>
          <cell r="S215">
            <v>13</v>
          </cell>
        </row>
        <row r="216">
          <cell r="E216" t="str">
            <v>n</v>
          </cell>
          <cell r="Q216">
            <v>25</v>
          </cell>
        </row>
        <row r="217">
          <cell r="E217" t="str">
            <v>n</v>
          </cell>
          <cell r="Q217">
            <v>12.4</v>
          </cell>
        </row>
        <row r="218">
          <cell r="E218" t="str">
            <v>n</v>
          </cell>
          <cell r="Q218">
            <v>20</v>
          </cell>
        </row>
        <row r="219">
          <cell r="E219" t="str">
            <v>n</v>
          </cell>
          <cell r="Q219">
            <v>25</v>
          </cell>
        </row>
        <row r="220">
          <cell r="E220" t="str">
            <v>n</v>
          </cell>
          <cell r="Q220">
            <v>25</v>
          </cell>
        </row>
        <row r="221">
          <cell r="E221" t="str">
            <v>n</v>
          </cell>
          <cell r="S221">
            <v>13</v>
          </cell>
        </row>
        <row r="222">
          <cell r="E222" t="str">
            <v>n</v>
          </cell>
          <cell r="Q222">
            <v>25</v>
          </cell>
        </row>
        <row r="223">
          <cell r="E223" t="str">
            <v>n</v>
          </cell>
          <cell r="S223">
            <v>13</v>
          </cell>
        </row>
        <row r="224">
          <cell r="E224" t="str">
            <v>n</v>
          </cell>
          <cell r="S224">
            <v>13</v>
          </cell>
        </row>
        <row r="225">
          <cell r="E225" t="str">
            <v>n</v>
          </cell>
          <cell r="S225">
            <v>13</v>
          </cell>
        </row>
        <row r="226">
          <cell r="E226" t="str">
            <v>n</v>
          </cell>
          <cell r="S226">
            <v>13</v>
          </cell>
        </row>
        <row r="227">
          <cell r="E227" t="str">
            <v>n</v>
          </cell>
          <cell r="S227">
            <v>13</v>
          </cell>
        </row>
        <row r="228">
          <cell r="E228" t="str">
            <v>n</v>
          </cell>
          <cell r="S228">
            <v>13</v>
          </cell>
        </row>
        <row r="229">
          <cell r="E229" t="str">
            <v>n</v>
          </cell>
          <cell r="S229">
            <v>13</v>
          </cell>
        </row>
        <row r="230">
          <cell r="E230" t="str">
            <v>n</v>
          </cell>
          <cell r="S230">
            <v>13</v>
          </cell>
        </row>
        <row r="231">
          <cell r="E231" t="str">
            <v>n</v>
          </cell>
          <cell r="S231">
            <v>13</v>
          </cell>
        </row>
        <row r="232">
          <cell r="E232" t="str">
            <v>n</v>
          </cell>
          <cell r="S232">
            <v>13</v>
          </cell>
        </row>
        <row r="233">
          <cell r="E233" t="str">
            <v>n</v>
          </cell>
          <cell r="S233">
            <v>13</v>
          </cell>
        </row>
        <row r="234">
          <cell r="E234" t="str">
            <v>n</v>
          </cell>
          <cell r="S234">
            <v>20.83</v>
          </cell>
        </row>
        <row r="235">
          <cell r="E235" t="str">
            <v>n</v>
          </cell>
          <cell r="S235">
            <v>13</v>
          </cell>
        </row>
        <row r="236">
          <cell r="E236" t="str">
            <v>n</v>
          </cell>
          <cell r="S236">
            <v>13</v>
          </cell>
        </row>
        <row r="237">
          <cell r="E237" t="str">
            <v>n</v>
          </cell>
          <cell r="S237">
            <v>13</v>
          </cell>
        </row>
        <row r="238">
          <cell r="E238" t="str">
            <v>n</v>
          </cell>
          <cell r="S238">
            <v>13</v>
          </cell>
        </row>
        <row r="239">
          <cell r="E239" t="str">
            <v>n</v>
          </cell>
          <cell r="S239">
            <v>13</v>
          </cell>
        </row>
        <row r="240">
          <cell r="E240" t="str">
            <v>n</v>
          </cell>
          <cell r="S240">
            <v>13</v>
          </cell>
        </row>
        <row r="241">
          <cell r="E241" t="str">
            <v>n</v>
          </cell>
          <cell r="S241">
            <v>12.33</v>
          </cell>
        </row>
        <row r="242">
          <cell r="E242" t="str">
            <v>n</v>
          </cell>
          <cell r="Q242">
            <v>100</v>
          </cell>
        </row>
        <row r="243">
          <cell r="E243" t="str">
            <v>n</v>
          </cell>
          <cell r="Q243">
            <v>50</v>
          </cell>
        </row>
        <row r="244">
          <cell r="E244" t="str">
            <v>n</v>
          </cell>
          <cell r="S244">
            <v>13</v>
          </cell>
        </row>
        <row r="245">
          <cell r="E245" t="str">
            <v>n</v>
          </cell>
          <cell r="O245">
            <v>22.5</v>
          </cell>
        </row>
        <row r="246">
          <cell r="E246" t="str">
            <v>n</v>
          </cell>
          <cell r="Q246">
            <v>25</v>
          </cell>
        </row>
        <row r="247">
          <cell r="E247" t="str">
            <v>n</v>
          </cell>
          <cell r="S247">
            <v>26</v>
          </cell>
        </row>
        <row r="248">
          <cell r="E248" t="str">
            <v>n</v>
          </cell>
          <cell r="S248">
            <v>13</v>
          </cell>
        </row>
        <row r="249">
          <cell r="E249" t="str">
            <v>n</v>
          </cell>
          <cell r="Q249">
            <v>50</v>
          </cell>
        </row>
        <row r="250">
          <cell r="E250" t="str">
            <v>n</v>
          </cell>
          <cell r="S250">
            <v>13</v>
          </cell>
        </row>
        <row r="251">
          <cell r="E251" t="str">
            <v>n</v>
          </cell>
          <cell r="S251">
            <v>13</v>
          </cell>
        </row>
        <row r="252">
          <cell r="E252" t="str">
            <v>n</v>
          </cell>
          <cell r="S252">
            <v>13</v>
          </cell>
        </row>
        <row r="253">
          <cell r="E253" t="str">
            <v>n</v>
          </cell>
          <cell r="S253">
            <v>13</v>
          </cell>
        </row>
        <row r="254">
          <cell r="E254" t="str">
            <v>n</v>
          </cell>
          <cell r="S254">
            <v>13</v>
          </cell>
        </row>
        <row r="255">
          <cell r="E255" t="str">
            <v>n</v>
          </cell>
          <cell r="S255">
            <v>13</v>
          </cell>
        </row>
        <row r="256">
          <cell r="E256" t="str">
            <v>n</v>
          </cell>
          <cell r="S256">
            <v>13</v>
          </cell>
        </row>
        <row r="257">
          <cell r="E257" t="str">
            <v>n</v>
          </cell>
          <cell r="S257">
            <v>13</v>
          </cell>
        </row>
        <row r="258">
          <cell r="E258" t="str">
            <v>n</v>
          </cell>
          <cell r="S258">
            <v>13</v>
          </cell>
        </row>
        <row r="259">
          <cell r="E259" t="str">
            <v>n</v>
          </cell>
          <cell r="S259">
            <v>13</v>
          </cell>
        </row>
        <row r="260">
          <cell r="E260" t="str">
            <v>n</v>
          </cell>
          <cell r="S260">
            <v>16</v>
          </cell>
        </row>
        <row r="261">
          <cell r="E261" t="str">
            <v>n</v>
          </cell>
          <cell r="S261">
            <v>20.83</v>
          </cell>
        </row>
        <row r="262">
          <cell r="E262" t="str">
            <v>n</v>
          </cell>
          <cell r="S262">
            <v>13</v>
          </cell>
        </row>
        <row r="263">
          <cell r="E263" t="str">
            <v>n</v>
          </cell>
          <cell r="S263">
            <v>13</v>
          </cell>
        </row>
        <row r="264">
          <cell r="E264" t="str">
            <v>n</v>
          </cell>
          <cell r="S264">
            <v>13</v>
          </cell>
        </row>
        <row r="265">
          <cell r="E265" t="str">
            <v>n</v>
          </cell>
          <cell r="S265">
            <v>13</v>
          </cell>
        </row>
        <row r="266">
          <cell r="E266" t="str">
            <v>n</v>
          </cell>
          <cell r="S266">
            <v>13</v>
          </cell>
        </row>
        <row r="267">
          <cell r="E267" t="str">
            <v>n</v>
          </cell>
          <cell r="S267">
            <v>13</v>
          </cell>
        </row>
        <row r="268">
          <cell r="E268" t="str">
            <v>n</v>
          </cell>
          <cell r="P268">
            <v>158.75</v>
          </cell>
        </row>
        <row r="269">
          <cell r="E269" t="str">
            <v>n</v>
          </cell>
          <cell r="S269">
            <v>12.33</v>
          </cell>
        </row>
        <row r="270">
          <cell r="E270" t="str">
            <v>n</v>
          </cell>
          <cell r="O270">
            <v>28.5</v>
          </cell>
        </row>
        <row r="271">
          <cell r="E271" t="str">
            <v>n</v>
          </cell>
          <cell r="S271">
            <v>13</v>
          </cell>
        </row>
        <row r="272">
          <cell r="E272" t="str">
            <v>n</v>
          </cell>
          <cell r="S272">
            <v>13</v>
          </cell>
        </row>
        <row r="273">
          <cell r="E273" t="str">
            <v>n</v>
          </cell>
          <cell r="S273">
            <v>13</v>
          </cell>
        </row>
        <row r="274">
          <cell r="E274" t="str">
            <v>n</v>
          </cell>
          <cell r="Q274">
            <v>50</v>
          </cell>
        </row>
        <row r="275">
          <cell r="E275" t="str">
            <v>n</v>
          </cell>
          <cell r="S275">
            <v>13</v>
          </cell>
        </row>
        <row r="276">
          <cell r="E276" t="str">
            <v>n</v>
          </cell>
          <cell r="O276">
            <v>25</v>
          </cell>
        </row>
        <row r="277">
          <cell r="E277" t="str">
            <v>n</v>
          </cell>
          <cell r="S277">
            <v>13</v>
          </cell>
        </row>
        <row r="278">
          <cell r="E278" t="str">
            <v>n</v>
          </cell>
          <cell r="S278">
            <v>13</v>
          </cell>
        </row>
        <row r="279">
          <cell r="E279" t="str">
            <v>n</v>
          </cell>
          <cell r="S279">
            <v>13</v>
          </cell>
        </row>
        <row r="280">
          <cell r="E280" t="str">
            <v>n</v>
          </cell>
          <cell r="S280">
            <v>13</v>
          </cell>
        </row>
        <row r="281">
          <cell r="E281" t="str">
            <v>n</v>
          </cell>
          <cell r="S281">
            <v>13</v>
          </cell>
        </row>
        <row r="282">
          <cell r="E282" t="str">
            <v>n</v>
          </cell>
          <cell r="S282">
            <v>13</v>
          </cell>
        </row>
        <row r="283">
          <cell r="E283" t="str">
            <v>n</v>
          </cell>
          <cell r="S283">
            <v>13</v>
          </cell>
        </row>
        <row r="284">
          <cell r="E284" t="str">
            <v>n</v>
          </cell>
          <cell r="S284">
            <v>13</v>
          </cell>
        </row>
        <row r="285">
          <cell r="E285" t="str">
            <v>n</v>
          </cell>
          <cell r="S285">
            <v>16</v>
          </cell>
        </row>
        <row r="286">
          <cell r="E286" t="str">
            <v>n</v>
          </cell>
          <cell r="S286">
            <v>13</v>
          </cell>
        </row>
        <row r="287">
          <cell r="E287" t="str">
            <v>n</v>
          </cell>
          <cell r="S287">
            <v>13</v>
          </cell>
        </row>
        <row r="288">
          <cell r="E288" t="str">
            <v>n</v>
          </cell>
          <cell r="S288">
            <v>13</v>
          </cell>
        </row>
        <row r="289">
          <cell r="E289" t="str">
            <v>n</v>
          </cell>
          <cell r="S289">
            <v>20.83</v>
          </cell>
        </row>
        <row r="290">
          <cell r="E290" t="str">
            <v>n</v>
          </cell>
          <cell r="S290">
            <v>13</v>
          </cell>
        </row>
        <row r="291">
          <cell r="E291" t="str">
            <v>n</v>
          </cell>
          <cell r="S291">
            <v>13</v>
          </cell>
        </row>
        <row r="292">
          <cell r="E292" t="str">
            <v>n</v>
          </cell>
          <cell r="S292">
            <v>13</v>
          </cell>
        </row>
        <row r="293">
          <cell r="E293" t="str">
            <v>n</v>
          </cell>
          <cell r="S293">
            <v>13</v>
          </cell>
        </row>
        <row r="294">
          <cell r="E294" t="str">
            <v>n</v>
          </cell>
          <cell r="J294">
            <v>409</v>
          </cell>
          <cell r="K294">
            <v>57.5</v>
          </cell>
        </row>
        <row r="295">
          <cell r="E295" t="str">
            <v>n</v>
          </cell>
          <cell r="S295">
            <v>12.33</v>
          </cell>
        </row>
        <row r="296">
          <cell r="E296" t="str">
            <v>n</v>
          </cell>
          <cell r="S296">
            <v>13</v>
          </cell>
        </row>
        <row r="297">
          <cell r="E297" t="str">
            <v>n</v>
          </cell>
          <cell r="O297">
            <v>186</v>
          </cell>
        </row>
        <row r="298">
          <cell r="E298" t="str">
            <v>n</v>
          </cell>
          <cell r="S298">
            <v>13</v>
          </cell>
        </row>
        <row r="299">
          <cell r="E299" t="str">
            <v>n</v>
          </cell>
          <cell r="S299">
            <v>13</v>
          </cell>
        </row>
        <row r="300">
          <cell r="E300" t="str">
            <v>n</v>
          </cell>
          <cell r="O300">
            <v>36</v>
          </cell>
        </row>
        <row r="301">
          <cell r="E301" t="str">
            <v>n</v>
          </cell>
          <cell r="Y301">
            <v>16</v>
          </cell>
        </row>
        <row r="302">
          <cell r="E302" t="str">
            <v>n</v>
          </cell>
          <cell r="S302">
            <v>13</v>
          </cell>
        </row>
        <row r="303">
          <cell r="E303" t="str">
            <v>n</v>
          </cell>
          <cell r="S303">
            <v>13</v>
          </cell>
        </row>
        <row r="304">
          <cell r="E304" t="str">
            <v>n</v>
          </cell>
          <cell r="Q304">
            <v>20</v>
          </cell>
        </row>
        <row r="305">
          <cell r="E305" t="str">
            <v>n</v>
          </cell>
          <cell r="Q305">
            <v>50</v>
          </cell>
        </row>
        <row r="371">
          <cell r="H371">
            <v>0</v>
          </cell>
          <cell r="I371">
            <v>96</v>
          </cell>
          <cell r="J371">
            <v>2640</v>
          </cell>
          <cell r="K371">
            <v>139</v>
          </cell>
          <cell r="L371">
            <v>2650</v>
          </cell>
          <cell r="M371">
            <v>0</v>
          </cell>
          <cell r="N371">
            <v>0</v>
          </cell>
          <cell r="O371">
            <v>17442.5</v>
          </cell>
          <cell r="P371">
            <v>184.65</v>
          </cell>
          <cell r="Q371">
            <v>2807.4</v>
          </cell>
          <cell r="R371">
            <v>10</v>
          </cell>
          <cell r="S371">
            <v>3778.5399999999972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57</v>
          </cell>
          <cell r="AB371">
            <v>70</v>
          </cell>
        </row>
      </sheetData>
      <sheetData sheetId="4">
        <row r="4">
          <cell r="E4" t="str">
            <v>n</v>
          </cell>
          <cell r="U4">
            <v>270</v>
          </cell>
        </row>
        <row r="5">
          <cell r="E5" t="str">
            <v>n</v>
          </cell>
          <cell r="U5">
            <v>160</v>
          </cell>
        </row>
        <row r="6">
          <cell r="E6" t="str">
            <v>n</v>
          </cell>
          <cell r="V6">
            <v>36</v>
          </cell>
        </row>
        <row r="7">
          <cell r="E7" t="str">
            <v>n</v>
          </cell>
          <cell r="Y7">
            <v>123.52</v>
          </cell>
        </row>
        <row r="8">
          <cell r="E8" t="str">
            <v>n</v>
          </cell>
          <cell r="U8">
            <v>165.58</v>
          </cell>
        </row>
        <row r="9">
          <cell r="E9" t="str">
            <v>n</v>
          </cell>
          <cell r="U9">
            <v>166.25</v>
          </cell>
        </row>
        <row r="10">
          <cell r="E10" t="str">
            <v>n</v>
          </cell>
          <cell r="U10">
            <v>500</v>
          </cell>
        </row>
        <row r="11">
          <cell r="E11" t="str">
            <v>n</v>
          </cell>
          <cell r="U11">
            <v>39.47</v>
          </cell>
        </row>
        <row r="12">
          <cell r="E12" t="str">
            <v>n</v>
          </cell>
          <cell r="U12">
            <v>450</v>
          </cell>
        </row>
        <row r="13">
          <cell r="E13" t="str">
            <v>n</v>
          </cell>
          <cell r="U13">
            <v>160</v>
          </cell>
        </row>
        <row r="14">
          <cell r="E14" t="str">
            <v>y</v>
          </cell>
          <cell r="V14">
            <v>500</v>
          </cell>
        </row>
        <row r="15">
          <cell r="E15" t="str">
            <v>n</v>
          </cell>
          <cell r="X15">
            <v>99.95</v>
          </cell>
        </row>
        <row r="16">
          <cell r="E16" t="str">
            <v>n</v>
          </cell>
          <cell r="T16">
            <v>200</v>
          </cell>
          <cell r="Y16">
            <v>30.3</v>
          </cell>
        </row>
        <row r="17">
          <cell r="E17" t="str">
            <v>n</v>
          </cell>
          <cell r="AB17">
            <v>83.98</v>
          </cell>
        </row>
        <row r="18">
          <cell r="E18" t="str">
            <v>n</v>
          </cell>
          <cell r="U18">
            <v>500</v>
          </cell>
        </row>
        <row r="19">
          <cell r="E19" t="str">
            <v>n</v>
          </cell>
          <cell r="U19">
            <v>29.98</v>
          </cell>
        </row>
        <row r="20">
          <cell r="E20" t="str">
            <v>n</v>
          </cell>
          <cell r="U20">
            <v>360</v>
          </cell>
        </row>
        <row r="21">
          <cell r="E21" t="str">
            <v>n</v>
          </cell>
          <cell r="U21">
            <v>320</v>
          </cell>
        </row>
        <row r="22">
          <cell r="E22" t="str">
            <v>n</v>
          </cell>
          <cell r="V22">
            <v>336</v>
          </cell>
        </row>
        <row r="23">
          <cell r="E23" t="str">
            <v>n</v>
          </cell>
          <cell r="U23">
            <v>13</v>
          </cell>
        </row>
        <row r="24">
          <cell r="E24" t="str">
            <v>n</v>
          </cell>
          <cell r="U24">
            <v>180</v>
          </cell>
        </row>
        <row r="25">
          <cell r="E25" t="str">
            <v>n</v>
          </cell>
          <cell r="V25">
            <v>112</v>
          </cell>
        </row>
        <row r="26">
          <cell r="E26" t="str">
            <v>n</v>
          </cell>
          <cell r="V26">
            <v>36</v>
          </cell>
        </row>
        <row r="27">
          <cell r="E27" t="str">
            <v>n</v>
          </cell>
          <cell r="U27">
            <v>180</v>
          </cell>
        </row>
        <row r="28">
          <cell r="E28" t="str">
            <v>n</v>
          </cell>
          <cell r="U28">
            <v>470</v>
          </cell>
          <cell r="AB28">
            <v>28.99</v>
          </cell>
        </row>
        <row r="29">
          <cell r="E29" t="str">
            <v>n</v>
          </cell>
          <cell r="U29">
            <v>12.33</v>
          </cell>
        </row>
        <row r="30">
          <cell r="E30" t="str">
            <v>n</v>
          </cell>
          <cell r="U30">
            <v>22.33</v>
          </cell>
          <cell r="V30">
            <v>20.83</v>
          </cell>
        </row>
        <row r="31">
          <cell r="E31" t="str">
            <v>n</v>
          </cell>
          <cell r="U31">
            <v>13</v>
          </cell>
        </row>
        <row r="32">
          <cell r="E32" t="str">
            <v>n</v>
          </cell>
          <cell r="U32">
            <v>13</v>
          </cell>
        </row>
        <row r="33">
          <cell r="E33" t="str">
            <v>n</v>
          </cell>
          <cell r="U33">
            <v>20.83</v>
          </cell>
        </row>
        <row r="34">
          <cell r="E34" t="str">
            <v>n</v>
          </cell>
          <cell r="U34">
            <v>33.83</v>
          </cell>
        </row>
        <row r="35">
          <cell r="E35" t="str">
            <v>n</v>
          </cell>
          <cell r="U35">
            <v>26</v>
          </cell>
        </row>
        <row r="36">
          <cell r="E36" t="str">
            <v>n</v>
          </cell>
          <cell r="U36">
            <v>24.66</v>
          </cell>
        </row>
        <row r="37">
          <cell r="E37" t="str">
            <v>n</v>
          </cell>
          <cell r="U37">
            <v>325</v>
          </cell>
        </row>
        <row r="38">
          <cell r="E38" t="str">
            <v>n</v>
          </cell>
          <cell r="U38">
            <v>325</v>
          </cell>
        </row>
        <row r="39">
          <cell r="E39" t="str">
            <v>n</v>
          </cell>
          <cell r="U39">
            <v>12.33</v>
          </cell>
        </row>
        <row r="40">
          <cell r="E40" t="str">
            <v>n</v>
          </cell>
          <cell r="U40">
            <v>210</v>
          </cell>
        </row>
        <row r="41">
          <cell r="E41" t="str">
            <v>n</v>
          </cell>
          <cell r="U41">
            <v>160</v>
          </cell>
        </row>
        <row r="42">
          <cell r="E42" t="str">
            <v>n</v>
          </cell>
          <cell r="Y42">
            <v>84.72</v>
          </cell>
        </row>
        <row r="43">
          <cell r="E43" t="str">
            <v>n</v>
          </cell>
          <cell r="U43">
            <v>490</v>
          </cell>
        </row>
        <row r="44">
          <cell r="E44" t="str">
            <v>n</v>
          </cell>
          <cell r="U44">
            <v>30</v>
          </cell>
        </row>
        <row r="45">
          <cell r="E45" t="str">
            <v>n</v>
          </cell>
          <cell r="U45">
            <v>13</v>
          </cell>
          <cell r="V45">
            <v>20.83</v>
          </cell>
        </row>
        <row r="46">
          <cell r="E46" t="str">
            <v>n</v>
          </cell>
          <cell r="U46">
            <v>12.33</v>
          </cell>
        </row>
        <row r="47">
          <cell r="E47" t="str">
            <v>n</v>
          </cell>
          <cell r="U47">
            <v>41.66</v>
          </cell>
        </row>
        <row r="48">
          <cell r="E48" t="str">
            <v>n</v>
          </cell>
          <cell r="U48">
            <v>450</v>
          </cell>
        </row>
        <row r="49">
          <cell r="E49" t="str">
            <v>n</v>
          </cell>
          <cell r="U49">
            <v>70</v>
          </cell>
        </row>
        <row r="50">
          <cell r="E50" t="str">
            <v>n</v>
          </cell>
          <cell r="U50">
            <v>20.83</v>
          </cell>
        </row>
        <row r="51">
          <cell r="E51" t="str">
            <v>n</v>
          </cell>
          <cell r="U51">
            <v>12.33</v>
          </cell>
        </row>
        <row r="52">
          <cell r="E52" t="str">
            <v>n</v>
          </cell>
          <cell r="U52">
            <v>450</v>
          </cell>
        </row>
        <row r="53">
          <cell r="E53" t="str">
            <v>n</v>
          </cell>
          <cell r="U53">
            <v>200</v>
          </cell>
        </row>
        <row r="54">
          <cell r="E54" t="str">
            <v>n</v>
          </cell>
          <cell r="V54">
            <v>234</v>
          </cell>
        </row>
        <row r="55">
          <cell r="E55" t="str">
            <v>n</v>
          </cell>
          <cell r="U55">
            <v>20.83</v>
          </cell>
        </row>
        <row r="56">
          <cell r="E56" t="str">
            <v>n</v>
          </cell>
          <cell r="U56">
            <v>12.33</v>
          </cell>
        </row>
        <row r="57">
          <cell r="E57" t="str">
            <v>n</v>
          </cell>
          <cell r="V57">
            <v>500</v>
          </cell>
        </row>
        <row r="58">
          <cell r="E58" t="str">
            <v>n</v>
          </cell>
          <cell r="X58">
            <v>150</v>
          </cell>
        </row>
        <row r="59">
          <cell r="E59" t="str">
            <v>n</v>
          </cell>
          <cell r="U59">
            <v>390</v>
          </cell>
        </row>
        <row r="60">
          <cell r="E60" t="str">
            <v>n</v>
          </cell>
          <cell r="U60">
            <v>400</v>
          </cell>
        </row>
        <row r="61">
          <cell r="E61" t="str">
            <v>n</v>
          </cell>
          <cell r="U61">
            <v>250</v>
          </cell>
        </row>
        <row r="62">
          <cell r="E62" t="str">
            <v>n</v>
          </cell>
          <cell r="V62">
            <v>252</v>
          </cell>
        </row>
        <row r="63">
          <cell r="E63" t="str">
            <v>n</v>
          </cell>
          <cell r="U63">
            <v>20.83</v>
          </cell>
        </row>
        <row r="64">
          <cell r="E64" t="str">
            <v>n</v>
          </cell>
          <cell r="U64">
            <v>78</v>
          </cell>
        </row>
        <row r="65">
          <cell r="E65" t="str">
            <v>n</v>
          </cell>
          <cell r="J65">
            <v>3813</v>
          </cell>
        </row>
        <row r="66">
          <cell r="E66" t="str">
            <v>n</v>
          </cell>
          <cell r="U66">
            <v>390</v>
          </cell>
        </row>
        <row r="67">
          <cell r="E67" t="str">
            <v>y</v>
          </cell>
          <cell r="V67">
            <v>250</v>
          </cell>
        </row>
        <row r="68">
          <cell r="E68" t="str">
            <v>n</v>
          </cell>
          <cell r="U68">
            <v>36.99</v>
          </cell>
        </row>
        <row r="69">
          <cell r="E69" t="str">
            <v>n</v>
          </cell>
          <cell r="U69">
            <v>20.83</v>
          </cell>
        </row>
        <row r="70">
          <cell r="E70" t="str">
            <v>n</v>
          </cell>
          <cell r="U70">
            <v>180</v>
          </cell>
        </row>
        <row r="71">
          <cell r="E71" t="str">
            <v>n</v>
          </cell>
          <cell r="Y71">
            <v>35.94</v>
          </cell>
          <cell r="AB71">
            <v>143.88</v>
          </cell>
        </row>
        <row r="72">
          <cell r="E72" t="str">
            <v>n</v>
          </cell>
          <cell r="V72">
            <v>192</v>
          </cell>
        </row>
        <row r="73">
          <cell r="E73" t="str">
            <v>n</v>
          </cell>
          <cell r="V73">
            <v>12</v>
          </cell>
        </row>
        <row r="74">
          <cell r="E74" t="str">
            <v>n</v>
          </cell>
          <cell r="U74">
            <v>260</v>
          </cell>
        </row>
        <row r="75">
          <cell r="E75" t="str">
            <v>n</v>
          </cell>
          <cell r="U75">
            <v>260</v>
          </cell>
        </row>
        <row r="76">
          <cell r="E76" t="str">
            <v>n</v>
          </cell>
          <cell r="U76">
            <v>20.83</v>
          </cell>
        </row>
        <row r="77">
          <cell r="E77" t="str">
            <v>n</v>
          </cell>
          <cell r="U77">
            <v>12.33</v>
          </cell>
        </row>
        <row r="78">
          <cell r="E78" t="str">
            <v>n</v>
          </cell>
          <cell r="V78">
            <v>414</v>
          </cell>
        </row>
        <row r="79">
          <cell r="E79" t="str">
            <v>n</v>
          </cell>
          <cell r="U79">
            <v>390</v>
          </cell>
        </row>
        <row r="80">
          <cell r="E80" t="str">
            <v>y</v>
          </cell>
          <cell r="V80">
            <v>100</v>
          </cell>
        </row>
        <row r="81">
          <cell r="E81" t="str">
            <v>n</v>
          </cell>
          <cell r="T81">
            <v>50</v>
          </cell>
        </row>
        <row r="251">
          <cell r="H251">
            <v>0</v>
          </cell>
          <cell r="I251">
            <v>0</v>
          </cell>
          <cell r="J251">
            <v>3813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250</v>
          </cell>
          <cell r="U251">
            <v>9695.7099999999991</v>
          </cell>
          <cell r="V251">
            <v>3015.66</v>
          </cell>
          <cell r="W251">
            <v>0</v>
          </cell>
          <cell r="X251">
            <v>249.95</v>
          </cell>
          <cell r="Y251">
            <v>274.48</v>
          </cell>
          <cell r="Z251">
            <v>0</v>
          </cell>
          <cell r="AA251">
            <v>0</v>
          </cell>
          <cell r="AB251">
            <v>256.85000000000002</v>
          </cell>
          <cell r="AC251">
            <v>0</v>
          </cell>
          <cell r="AF2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B892B-7EAF-4540-8861-313AAA62C472}">
  <dimension ref="A1:P69"/>
  <sheetViews>
    <sheetView tabSelected="1" view="pageBreakPreview" topLeftCell="A13" zoomScale="55" zoomScaleNormal="40" zoomScaleSheetLayoutView="55" workbookViewId="0">
      <selection activeCell="Q32" sqref="Q32"/>
    </sheetView>
  </sheetViews>
  <sheetFormatPr defaultRowHeight="15" x14ac:dyDescent="0.25"/>
  <cols>
    <col min="1" max="1" width="7" customWidth="1"/>
    <col min="2" max="2" width="36.5703125" customWidth="1"/>
    <col min="3" max="3" width="31.5703125" customWidth="1"/>
    <col min="4" max="6" width="18.140625" customWidth="1"/>
    <col min="7" max="7" width="7.140625" customWidth="1"/>
    <col min="8" max="8" width="7.85546875" bestFit="1" customWidth="1"/>
    <col min="9" max="9" width="39.42578125" customWidth="1"/>
    <col min="10" max="10" width="43" bestFit="1" customWidth="1"/>
    <col min="11" max="11" width="18.140625" customWidth="1"/>
    <col min="12" max="12" width="18" customWidth="1"/>
    <col min="13" max="13" width="18.140625" customWidth="1"/>
    <col min="257" max="257" width="7" customWidth="1"/>
    <col min="258" max="258" width="36.5703125" customWidth="1"/>
    <col min="259" max="259" width="31.5703125" customWidth="1"/>
    <col min="260" max="262" width="18.140625" customWidth="1"/>
    <col min="263" max="263" width="7.140625" customWidth="1"/>
    <col min="264" max="264" width="7.85546875" bestFit="1" customWidth="1"/>
    <col min="265" max="265" width="39.42578125" customWidth="1"/>
    <col min="266" max="266" width="43" bestFit="1" customWidth="1"/>
    <col min="267" max="267" width="18.140625" customWidth="1"/>
    <col min="268" max="268" width="18" customWidth="1"/>
    <col min="269" max="269" width="18.140625" customWidth="1"/>
    <col min="513" max="513" width="7" customWidth="1"/>
    <col min="514" max="514" width="36.5703125" customWidth="1"/>
    <col min="515" max="515" width="31.5703125" customWidth="1"/>
    <col min="516" max="518" width="18.140625" customWidth="1"/>
    <col min="519" max="519" width="7.140625" customWidth="1"/>
    <col min="520" max="520" width="7.85546875" bestFit="1" customWidth="1"/>
    <col min="521" max="521" width="39.42578125" customWidth="1"/>
    <col min="522" max="522" width="43" bestFit="1" customWidth="1"/>
    <col min="523" max="523" width="18.140625" customWidth="1"/>
    <col min="524" max="524" width="18" customWidth="1"/>
    <col min="525" max="525" width="18.140625" customWidth="1"/>
    <col min="769" max="769" width="7" customWidth="1"/>
    <col min="770" max="770" width="36.5703125" customWidth="1"/>
    <col min="771" max="771" width="31.5703125" customWidth="1"/>
    <col min="772" max="774" width="18.140625" customWidth="1"/>
    <col min="775" max="775" width="7.140625" customWidth="1"/>
    <col min="776" max="776" width="7.85546875" bestFit="1" customWidth="1"/>
    <col min="777" max="777" width="39.42578125" customWidth="1"/>
    <col min="778" max="778" width="43" bestFit="1" customWidth="1"/>
    <col min="779" max="779" width="18.140625" customWidth="1"/>
    <col min="780" max="780" width="18" customWidth="1"/>
    <col min="781" max="781" width="18.140625" customWidth="1"/>
    <col min="1025" max="1025" width="7" customWidth="1"/>
    <col min="1026" max="1026" width="36.5703125" customWidth="1"/>
    <col min="1027" max="1027" width="31.5703125" customWidth="1"/>
    <col min="1028" max="1030" width="18.140625" customWidth="1"/>
    <col min="1031" max="1031" width="7.140625" customWidth="1"/>
    <col min="1032" max="1032" width="7.85546875" bestFit="1" customWidth="1"/>
    <col min="1033" max="1033" width="39.42578125" customWidth="1"/>
    <col min="1034" max="1034" width="43" bestFit="1" customWidth="1"/>
    <col min="1035" max="1035" width="18.140625" customWidth="1"/>
    <col min="1036" max="1036" width="18" customWidth="1"/>
    <col min="1037" max="1037" width="18.140625" customWidth="1"/>
    <col min="1281" max="1281" width="7" customWidth="1"/>
    <col min="1282" max="1282" width="36.5703125" customWidth="1"/>
    <col min="1283" max="1283" width="31.5703125" customWidth="1"/>
    <col min="1284" max="1286" width="18.140625" customWidth="1"/>
    <col min="1287" max="1287" width="7.140625" customWidth="1"/>
    <col min="1288" max="1288" width="7.85546875" bestFit="1" customWidth="1"/>
    <col min="1289" max="1289" width="39.42578125" customWidth="1"/>
    <col min="1290" max="1290" width="43" bestFit="1" customWidth="1"/>
    <col min="1291" max="1291" width="18.140625" customWidth="1"/>
    <col min="1292" max="1292" width="18" customWidth="1"/>
    <col min="1293" max="1293" width="18.140625" customWidth="1"/>
    <col min="1537" max="1537" width="7" customWidth="1"/>
    <col min="1538" max="1538" width="36.5703125" customWidth="1"/>
    <col min="1539" max="1539" width="31.5703125" customWidth="1"/>
    <col min="1540" max="1542" width="18.140625" customWidth="1"/>
    <col min="1543" max="1543" width="7.140625" customWidth="1"/>
    <col min="1544" max="1544" width="7.85546875" bestFit="1" customWidth="1"/>
    <col min="1545" max="1545" width="39.42578125" customWidth="1"/>
    <col min="1546" max="1546" width="43" bestFit="1" customWidth="1"/>
    <col min="1547" max="1547" width="18.140625" customWidth="1"/>
    <col min="1548" max="1548" width="18" customWidth="1"/>
    <col min="1549" max="1549" width="18.140625" customWidth="1"/>
    <col min="1793" max="1793" width="7" customWidth="1"/>
    <col min="1794" max="1794" width="36.5703125" customWidth="1"/>
    <col min="1795" max="1795" width="31.5703125" customWidth="1"/>
    <col min="1796" max="1798" width="18.140625" customWidth="1"/>
    <col min="1799" max="1799" width="7.140625" customWidth="1"/>
    <col min="1800" max="1800" width="7.85546875" bestFit="1" customWidth="1"/>
    <col min="1801" max="1801" width="39.42578125" customWidth="1"/>
    <col min="1802" max="1802" width="43" bestFit="1" customWidth="1"/>
    <col min="1803" max="1803" width="18.140625" customWidth="1"/>
    <col min="1804" max="1804" width="18" customWidth="1"/>
    <col min="1805" max="1805" width="18.140625" customWidth="1"/>
    <col min="2049" max="2049" width="7" customWidth="1"/>
    <col min="2050" max="2050" width="36.5703125" customWidth="1"/>
    <col min="2051" max="2051" width="31.5703125" customWidth="1"/>
    <col min="2052" max="2054" width="18.140625" customWidth="1"/>
    <col min="2055" max="2055" width="7.140625" customWidth="1"/>
    <col min="2056" max="2056" width="7.85546875" bestFit="1" customWidth="1"/>
    <col min="2057" max="2057" width="39.42578125" customWidth="1"/>
    <col min="2058" max="2058" width="43" bestFit="1" customWidth="1"/>
    <col min="2059" max="2059" width="18.140625" customWidth="1"/>
    <col min="2060" max="2060" width="18" customWidth="1"/>
    <col min="2061" max="2061" width="18.140625" customWidth="1"/>
    <col min="2305" max="2305" width="7" customWidth="1"/>
    <col min="2306" max="2306" width="36.5703125" customWidth="1"/>
    <col min="2307" max="2307" width="31.5703125" customWidth="1"/>
    <col min="2308" max="2310" width="18.140625" customWidth="1"/>
    <col min="2311" max="2311" width="7.140625" customWidth="1"/>
    <col min="2312" max="2312" width="7.85546875" bestFit="1" customWidth="1"/>
    <col min="2313" max="2313" width="39.42578125" customWidth="1"/>
    <col min="2314" max="2314" width="43" bestFit="1" customWidth="1"/>
    <col min="2315" max="2315" width="18.140625" customWidth="1"/>
    <col min="2316" max="2316" width="18" customWidth="1"/>
    <col min="2317" max="2317" width="18.140625" customWidth="1"/>
    <col min="2561" max="2561" width="7" customWidth="1"/>
    <col min="2562" max="2562" width="36.5703125" customWidth="1"/>
    <col min="2563" max="2563" width="31.5703125" customWidth="1"/>
    <col min="2564" max="2566" width="18.140625" customWidth="1"/>
    <col min="2567" max="2567" width="7.140625" customWidth="1"/>
    <col min="2568" max="2568" width="7.85546875" bestFit="1" customWidth="1"/>
    <col min="2569" max="2569" width="39.42578125" customWidth="1"/>
    <col min="2570" max="2570" width="43" bestFit="1" customWidth="1"/>
    <col min="2571" max="2571" width="18.140625" customWidth="1"/>
    <col min="2572" max="2572" width="18" customWidth="1"/>
    <col min="2573" max="2573" width="18.140625" customWidth="1"/>
    <col min="2817" max="2817" width="7" customWidth="1"/>
    <col min="2818" max="2818" width="36.5703125" customWidth="1"/>
    <col min="2819" max="2819" width="31.5703125" customWidth="1"/>
    <col min="2820" max="2822" width="18.140625" customWidth="1"/>
    <col min="2823" max="2823" width="7.140625" customWidth="1"/>
    <col min="2824" max="2824" width="7.85546875" bestFit="1" customWidth="1"/>
    <col min="2825" max="2825" width="39.42578125" customWidth="1"/>
    <col min="2826" max="2826" width="43" bestFit="1" customWidth="1"/>
    <col min="2827" max="2827" width="18.140625" customWidth="1"/>
    <col min="2828" max="2828" width="18" customWidth="1"/>
    <col min="2829" max="2829" width="18.140625" customWidth="1"/>
    <col min="3073" max="3073" width="7" customWidth="1"/>
    <col min="3074" max="3074" width="36.5703125" customWidth="1"/>
    <col min="3075" max="3075" width="31.5703125" customWidth="1"/>
    <col min="3076" max="3078" width="18.140625" customWidth="1"/>
    <col min="3079" max="3079" width="7.140625" customWidth="1"/>
    <col min="3080" max="3080" width="7.85546875" bestFit="1" customWidth="1"/>
    <col min="3081" max="3081" width="39.42578125" customWidth="1"/>
    <col min="3082" max="3082" width="43" bestFit="1" customWidth="1"/>
    <col min="3083" max="3083" width="18.140625" customWidth="1"/>
    <col min="3084" max="3084" width="18" customWidth="1"/>
    <col min="3085" max="3085" width="18.140625" customWidth="1"/>
    <col min="3329" max="3329" width="7" customWidth="1"/>
    <col min="3330" max="3330" width="36.5703125" customWidth="1"/>
    <col min="3331" max="3331" width="31.5703125" customWidth="1"/>
    <col min="3332" max="3334" width="18.140625" customWidth="1"/>
    <col min="3335" max="3335" width="7.140625" customWidth="1"/>
    <col min="3336" max="3336" width="7.85546875" bestFit="1" customWidth="1"/>
    <col min="3337" max="3337" width="39.42578125" customWidth="1"/>
    <col min="3338" max="3338" width="43" bestFit="1" customWidth="1"/>
    <col min="3339" max="3339" width="18.140625" customWidth="1"/>
    <col min="3340" max="3340" width="18" customWidth="1"/>
    <col min="3341" max="3341" width="18.140625" customWidth="1"/>
    <col min="3585" max="3585" width="7" customWidth="1"/>
    <col min="3586" max="3586" width="36.5703125" customWidth="1"/>
    <col min="3587" max="3587" width="31.5703125" customWidth="1"/>
    <col min="3588" max="3590" width="18.140625" customWidth="1"/>
    <col min="3591" max="3591" width="7.140625" customWidth="1"/>
    <col min="3592" max="3592" width="7.85546875" bestFit="1" customWidth="1"/>
    <col min="3593" max="3593" width="39.42578125" customWidth="1"/>
    <col min="3594" max="3594" width="43" bestFit="1" customWidth="1"/>
    <col min="3595" max="3595" width="18.140625" customWidth="1"/>
    <col min="3596" max="3596" width="18" customWidth="1"/>
    <col min="3597" max="3597" width="18.140625" customWidth="1"/>
    <col min="3841" max="3841" width="7" customWidth="1"/>
    <col min="3842" max="3842" width="36.5703125" customWidth="1"/>
    <col min="3843" max="3843" width="31.5703125" customWidth="1"/>
    <col min="3844" max="3846" width="18.140625" customWidth="1"/>
    <col min="3847" max="3847" width="7.140625" customWidth="1"/>
    <col min="3848" max="3848" width="7.85546875" bestFit="1" customWidth="1"/>
    <col min="3849" max="3849" width="39.42578125" customWidth="1"/>
    <col min="3850" max="3850" width="43" bestFit="1" customWidth="1"/>
    <col min="3851" max="3851" width="18.140625" customWidth="1"/>
    <col min="3852" max="3852" width="18" customWidth="1"/>
    <col min="3853" max="3853" width="18.140625" customWidth="1"/>
    <col min="4097" max="4097" width="7" customWidth="1"/>
    <col min="4098" max="4098" width="36.5703125" customWidth="1"/>
    <col min="4099" max="4099" width="31.5703125" customWidth="1"/>
    <col min="4100" max="4102" width="18.140625" customWidth="1"/>
    <col min="4103" max="4103" width="7.140625" customWidth="1"/>
    <col min="4104" max="4104" width="7.85546875" bestFit="1" customWidth="1"/>
    <col min="4105" max="4105" width="39.42578125" customWidth="1"/>
    <col min="4106" max="4106" width="43" bestFit="1" customWidth="1"/>
    <col min="4107" max="4107" width="18.140625" customWidth="1"/>
    <col min="4108" max="4108" width="18" customWidth="1"/>
    <col min="4109" max="4109" width="18.140625" customWidth="1"/>
    <col min="4353" max="4353" width="7" customWidth="1"/>
    <col min="4354" max="4354" width="36.5703125" customWidth="1"/>
    <col min="4355" max="4355" width="31.5703125" customWidth="1"/>
    <col min="4356" max="4358" width="18.140625" customWidth="1"/>
    <col min="4359" max="4359" width="7.140625" customWidth="1"/>
    <col min="4360" max="4360" width="7.85546875" bestFit="1" customWidth="1"/>
    <col min="4361" max="4361" width="39.42578125" customWidth="1"/>
    <col min="4362" max="4362" width="43" bestFit="1" customWidth="1"/>
    <col min="4363" max="4363" width="18.140625" customWidth="1"/>
    <col min="4364" max="4364" width="18" customWidth="1"/>
    <col min="4365" max="4365" width="18.140625" customWidth="1"/>
    <col min="4609" max="4609" width="7" customWidth="1"/>
    <col min="4610" max="4610" width="36.5703125" customWidth="1"/>
    <col min="4611" max="4611" width="31.5703125" customWidth="1"/>
    <col min="4612" max="4614" width="18.140625" customWidth="1"/>
    <col min="4615" max="4615" width="7.140625" customWidth="1"/>
    <col min="4616" max="4616" width="7.85546875" bestFit="1" customWidth="1"/>
    <col min="4617" max="4617" width="39.42578125" customWidth="1"/>
    <col min="4618" max="4618" width="43" bestFit="1" customWidth="1"/>
    <col min="4619" max="4619" width="18.140625" customWidth="1"/>
    <col min="4620" max="4620" width="18" customWidth="1"/>
    <col min="4621" max="4621" width="18.140625" customWidth="1"/>
    <col min="4865" max="4865" width="7" customWidth="1"/>
    <col min="4866" max="4866" width="36.5703125" customWidth="1"/>
    <col min="4867" max="4867" width="31.5703125" customWidth="1"/>
    <col min="4868" max="4870" width="18.140625" customWidth="1"/>
    <col min="4871" max="4871" width="7.140625" customWidth="1"/>
    <col min="4872" max="4872" width="7.85546875" bestFit="1" customWidth="1"/>
    <col min="4873" max="4873" width="39.42578125" customWidth="1"/>
    <col min="4874" max="4874" width="43" bestFit="1" customWidth="1"/>
    <col min="4875" max="4875" width="18.140625" customWidth="1"/>
    <col min="4876" max="4876" width="18" customWidth="1"/>
    <col min="4877" max="4877" width="18.140625" customWidth="1"/>
    <col min="5121" max="5121" width="7" customWidth="1"/>
    <col min="5122" max="5122" width="36.5703125" customWidth="1"/>
    <col min="5123" max="5123" width="31.5703125" customWidth="1"/>
    <col min="5124" max="5126" width="18.140625" customWidth="1"/>
    <col min="5127" max="5127" width="7.140625" customWidth="1"/>
    <col min="5128" max="5128" width="7.85546875" bestFit="1" customWidth="1"/>
    <col min="5129" max="5129" width="39.42578125" customWidth="1"/>
    <col min="5130" max="5130" width="43" bestFit="1" customWidth="1"/>
    <col min="5131" max="5131" width="18.140625" customWidth="1"/>
    <col min="5132" max="5132" width="18" customWidth="1"/>
    <col min="5133" max="5133" width="18.140625" customWidth="1"/>
    <col min="5377" max="5377" width="7" customWidth="1"/>
    <col min="5378" max="5378" width="36.5703125" customWidth="1"/>
    <col min="5379" max="5379" width="31.5703125" customWidth="1"/>
    <col min="5380" max="5382" width="18.140625" customWidth="1"/>
    <col min="5383" max="5383" width="7.140625" customWidth="1"/>
    <col min="5384" max="5384" width="7.85546875" bestFit="1" customWidth="1"/>
    <col min="5385" max="5385" width="39.42578125" customWidth="1"/>
    <col min="5386" max="5386" width="43" bestFit="1" customWidth="1"/>
    <col min="5387" max="5387" width="18.140625" customWidth="1"/>
    <col min="5388" max="5388" width="18" customWidth="1"/>
    <col min="5389" max="5389" width="18.140625" customWidth="1"/>
    <col min="5633" max="5633" width="7" customWidth="1"/>
    <col min="5634" max="5634" width="36.5703125" customWidth="1"/>
    <col min="5635" max="5635" width="31.5703125" customWidth="1"/>
    <col min="5636" max="5638" width="18.140625" customWidth="1"/>
    <col min="5639" max="5639" width="7.140625" customWidth="1"/>
    <col min="5640" max="5640" width="7.85546875" bestFit="1" customWidth="1"/>
    <col min="5641" max="5641" width="39.42578125" customWidth="1"/>
    <col min="5642" max="5642" width="43" bestFit="1" customWidth="1"/>
    <col min="5643" max="5643" width="18.140625" customWidth="1"/>
    <col min="5644" max="5644" width="18" customWidth="1"/>
    <col min="5645" max="5645" width="18.140625" customWidth="1"/>
    <col min="5889" max="5889" width="7" customWidth="1"/>
    <col min="5890" max="5890" width="36.5703125" customWidth="1"/>
    <col min="5891" max="5891" width="31.5703125" customWidth="1"/>
    <col min="5892" max="5894" width="18.140625" customWidth="1"/>
    <col min="5895" max="5895" width="7.140625" customWidth="1"/>
    <col min="5896" max="5896" width="7.85546875" bestFit="1" customWidth="1"/>
    <col min="5897" max="5897" width="39.42578125" customWidth="1"/>
    <col min="5898" max="5898" width="43" bestFit="1" customWidth="1"/>
    <col min="5899" max="5899" width="18.140625" customWidth="1"/>
    <col min="5900" max="5900" width="18" customWidth="1"/>
    <col min="5901" max="5901" width="18.140625" customWidth="1"/>
    <col min="6145" max="6145" width="7" customWidth="1"/>
    <col min="6146" max="6146" width="36.5703125" customWidth="1"/>
    <col min="6147" max="6147" width="31.5703125" customWidth="1"/>
    <col min="6148" max="6150" width="18.140625" customWidth="1"/>
    <col min="6151" max="6151" width="7.140625" customWidth="1"/>
    <col min="6152" max="6152" width="7.85546875" bestFit="1" customWidth="1"/>
    <col min="6153" max="6153" width="39.42578125" customWidth="1"/>
    <col min="6154" max="6154" width="43" bestFit="1" customWidth="1"/>
    <col min="6155" max="6155" width="18.140625" customWidth="1"/>
    <col min="6156" max="6156" width="18" customWidth="1"/>
    <col min="6157" max="6157" width="18.140625" customWidth="1"/>
    <col min="6401" max="6401" width="7" customWidth="1"/>
    <col min="6402" max="6402" width="36.5703125" customWidth="1"/>
    <col min="6403" max="6403" width="31.5703125" customWidth="1"/>
    <col min="6404" max="6406" width="18.140625" customWidth="1"/>
    <col min="6407" max="6407" width="7.140625" customWidth="1"/>
    <col min="6408" max="6408" width="7.85546875" bestFit="1" customWidth="1"/>
    <col min="6409" max="6409" width="39.42578125" customWidth="1"/>
    <col min="6410" max="6410" width="43" bestFit="1" customWidth="1"/>
    <col min="6411" max="6411" width="18.140625" customWidth="1"/>
    <col min="6412" max="6412" width="18" customWidth="1"/>
    <col min="6413" max="6413" width="18.140625" customWidth="1"/>
    <col min="6657" max="6657" width="7" customWidth="1"/>
    <col min="6658" max="6658" width="36.5703125" customWidth="1"/>
    <col min="6659" max="6659" width="31.5703125" customWidth="1"/>
    <col min="6660" max="6662" width="18.140625" customWidth="1"/>
    <col min="6663" max="6663" width="7.140625" customWidth="1"/>
    <col min="6664" max="6664" width="7.85546875" bestFit="1" customWidth="1"/>
    <col min="6665" max="6665" width="39.42578125" customWidth="1"/>
    <col min="6666" max="6666" width="43" bestFit="1" customWidth="1"/>
    <col min="6667" max="6667" width="18.140625" customWidth="1"/>
    <col min="6668" max="6668" width="18" customWidth="1"/>
    <col min="6669" max="6669" width="18.140625" customWidth="1"/>
    <col min="6913" max="6913" width="7" customWidth="1"/>
    <col min="6914" max="6914" width="36.5703125" customWidth="1"/>
    <col min="6915" max="6915" width="31.5703125" customWidth="1"/>
    <col min="6916" max="6918" width="18.140625" customWidth="1"/>
    <col min="6919" max="6919" width="7.140625" customWidth="1"/>
    <col min="6920" max="6920" width="7.85546875" bestFit="1" customWidth="1"/>
    <col min="6921" max="6921" width="39.42578125" customWidth="1"/>
    <col min="6922" max="6922" width="43" bestFit="1" customWidth="1"/>
    <col min="6923" max="6923" width="18.140625" customWidth="1"/>
    <col min="6924" max="6924" width="18" customWidth="1"/>
    <col min="6925" max="6925" width="18.140625" customWidth="1"/>
    <col min="7169" max="7169" width="7" customWidth="1"/>
    <col min="7170" max="7170" width="36.5703125" customWidth="1"/>
    <col min="7171" max="7171" width="31.5703125" customWidth="1"/>
    <col min="7172" max="7174" width="18.140625" customWidth="1"/>
    <col min="7175" max="7175" width="7.140625" customWidth="1"/>
    <col min="7176" max="7176" width="7.85546875" bestFit="1" customWidth="1"/>
    <col min="7177" max="7177" width="39.42578125" customWidth="1"/>
    <col min="7178" max="7178" width="43" bestFit="1" customWidth="1"/>
    <col min="7179" max="7179" width="18.140625" customWidth="1"/>
    <col min="7180" max="7180" width="18" customWidth="1"/>
    <col min="7181" max="7181" width="18.140625" customWidth="1"/>
    <col min="7425" max="7425" width="7" customWidth="1"/>
    <col min="7426" max="7426" width="36.5703125" customWidth="1"/>
    <col min="7427" max="7427" width="31.5703125" customWidth="1"/>
    <col min="7428" max="7430" width="18.140625" customWidth="1"/>
    <col min="7431" max="7431" width="7.140625" customWidth="1"/>
    <col min="7432" max="7432" width="7.85546875" bestFit="1" customWidth="1"/>
    <col min="7433" max="7433" width="39.42578125" customWidth="1"/>
    <col min="7434" max="7434" width="43" bestFit="1" customWidth="1"/>
    <col min="7435" max="7435" width="18.140625" customWidth="1"/>
    <col min="7436" max="7436" width="18" customWidth="1"/>
    <col min="7437" max="7437" width="18.140625" customWidth="1"/>
    <col min="7681" max="7681" width="7" customWidth="1"/>
    <col min="7682" max="7682" width="36.5703125" customWidth="1"/>
    <col min="7683" max="7683" width="31.5703125" customWidth="1"/>
    <col min="7684" max="7686" width="18.140625" customWidth="1"/>
    <col min="7687" max="7687" width="7.140625" customWidth="1"/>
    <col min="7688" max="7688" width="7.85546875" bestFit="1" customWidth="1"/>
    <col min="7689" max="7689" width="39.42578125" customWidth="1"/>
    <col min="7690" max="7690" width="43" bestFit="1" customWidth="1"/>
    <col min="7691" max="7691" width="18.140625" customWidth="1"/>
    <col min="7692" max="7692" width="18" customWidth="1"/>
    <col min="7693" max="7693" width="18.140625" customWidth="1"/>
    <col min="7937" max="7937" width="7" customWidth="1"/>
    <col min="7938" max="7938" width="36.5703125" customWidth="1"/>
    <col min="7939" max="7939" width="31.5703125" customWidth="1"/>
    <col min="7940" max="7942" width="18.140625" customWidth="1"/>
    <col min="7943" max="7943" width="7.140625" customWidth="1"/>
    <col min="7944" max="7944" width="7.85546875" bestFit="1" customWidth="1"/>
    <col min="7945" max="7945" width="39.42578125" customWidth="1"/>
    <col min="7946" max="7946" width="43" bestFit="1" customWidth="1"/>
    <col min="7947" max="7947" width="18.140625" customWidth="1"/>
    <col min="7948" max="7948" width="18" customWidth="1"/>
    <col min="7949" max="7949" width="18.140625" customWidth="1"/>
    <col min="8193" max="8193" width="7" customWidth="1"/>
    <col min="8194" max="8194" width="36.5703125" customWidth="1"/>
    <col min="8195" max="8195" width="31.5703125" customWidth="1"/>
    <col min="8196" max="8198" width="18.140625" customWidth="1"/>
    <col min="8199" max="8199" width="7.140625" customWidth="1"/>
    <col min="8200" max="8200" width="7.85546875" bestFit="1" customWidth="1"/>
    <col min="8201" max="8201" width="39.42578125" customWidth="1"/>
    <col min="8202" max="8202" width="43" bestFit="1" customWidth="1"/>
    <col min="8203" max="8203" width="18.140625" customWidth="1"/>
    <col min="8204" max="8204" width="18" customWidth="1"/>
    <col min="8205" max="8205" width="18.140625" customWidth="1"/>
    <col min="8449" max="8449" width="7" customWidth="1"/>
    <col min="8450" max="8450" width="36.5703125" customWidth="1"/>
    <col min="8451" max="8451" width="31.5703125" customWidth="1"/>
    <col min="8452" max="8454" width="18.140625" customWidth="1"/>
    <col min="8455" max="8455" width="7.140625" customWidth="1"/>
    <col min="8456" max="8456" width="7.85546875" bestFit="1" customWidth="1"/>
    <col min="8457" max="8457" width="39.42578125" customWidth="1"/>
    <col min="8458" max="8458" width="43" bestFit="1" customWidth="1"/>
    <col min="8459" max="8459" width="18.140625" customWidth="1"/>
    <col min="8460" max="8460" width="18" customWidth="1"/>
    <col min="8461" max="8461" width="18.140625" customWidth="1"/>
    <col min="8705" max="8705" width="7" customWidth="1"/>
    <col min="8706" max="8706" width="36.5703125" customWidth="1"/>
    <col min="8707" max="8707" width="31.5703125" customWidth="1"/>
    <col min="8708" max="8710" width="18.140625" customWidth="1"/>
    <col min="8711" max="8711" width="7.140625" customWidth="1"/>
    <col min="8712" max="8712" width="7.85546875" bestFit="1" customWidth="1"/>
    <col min="8713" max="8713" width="39.42578125" customWidth="1"/>
    <col min="8714" max="8714" width="43" bestFit="1" customWidth="1"/>
    <col min="8715" max="8715" width="18.140625" customWidth="1"/>
    <col min="8716" max="8716" width="18" customWidth="1"/>
    <col min="8717" max="8717" width="18.140625" customWidth="1"/>
    <col min="8961" max="8961" width="7" customWidth="1"/>
    <col min="8962" max="8962" width="36.5703125" customWidth="1"/>
    <col min="8963" max="8963" width="31.5703125" customWidth="1"/>
    <col min="8964" max="8966" width="18.140625" customWidth="1"/>
    <col min="8967" max="8967" width="7.140625" customWidth="1"/>
    <col min="8968" max="8968" width="7.85546875" bestFit="1" customWidth="1"/>
    <col min="8969" max="8969" width="39.42578125" customWidth="1"/>
    <col min="8970" max="8970" width="43" bestFit="1" customWidth="1"/>
    <col min="8971" max="8971" width="18.140625" customWidth="1"/>
    <col min="8972" max="8972" width="18" customWidth="1"/>
    <col min="8973" max="8973" width="18.140625" customWidth="1"/>
    <col min="9217" max="9217" width="7" customWidth="1"/>
    <col min="9218" max="9218" width="36.5703125" customWidth="1"/>
    <col min="9219" max="9219" width="31.5703125" customWidth="1"/>
    <col min="9220" max="9222" width="18.140625" customWidth="1"/>
    <col min="9223" max="9223" width="7.140625" customWidth="1"/>
    <col min="9224" max="9224" width="7.85546875" bestFit="1" customWidth="1"/>
    <col min="9225" max="9225" width="39.42578125" customWidth="1"/>
    <col min="9226" max="9226" width="43" bestFit="1" customWidth="1"/>
    <col min="9227" max="9227" width="18.140625" customWidth="1"/>
    <col min="9228" max="9228" width="18" customWidth="1"/>
    <col min="9229" max="9229" width="18.140625" customWidth="1"/>
    <col min="9473" max="9473" width="7" customWidth="1"/>
    <col min="9474" max="9474" width="36.5703125" customWidth="1"/>
    <col min="9475" max="9475" width="31.5703125" customWidth="1"/>
    <col min="9476" max="9478" width="18.140625" customWidth="1"/>
    <col min="9479" max="9479" width="7.140625" customWidth="1"/>
    <col min="9480" max="9480" width="7.85546875" bestFit="1" customWidth="1"/>
    <col min="9481" max="9481" width="39.42578125" customWidth="1"/>
    <col min="9482" max="9482" width="43" bestFit="1" customWidth="1"/>
    <col min="9483" max="9483" width="18.140625" customWidth="1"/>
    <col min="9484" max="9484" width="18" customWidth="1"/>
    <col min="9485" max="9485" width="18.140625" customWidth="1"/>
    <col min="9729" max="9729" width="7" customWidth="1"/>
    <col min="9730" max="9730" width="36.5703125" customWidth="1"/>
    <col min="9731" max="9731" width="31.5703125" customWidth="1"/>
    <col min="9732" max="9734" width="18.140625" customWidth="1"/>
    <col min="9735" max="9735" width="7.140625" customWidth="1"/>
    <col min="9736" max="9736" width="7.85546875" bestFit="1" customWidth="1"/>
    <col min="9737" max="9737" width="39.42578125" customWidth="1"/>
    <col min="9738" max="9738" width="43" bestFit="1" customWidth="1"/>
    <col min="9739" max="9739" width="18.140625" customWidth="1"/>
    <col min="9740" max="9740" width="18" customWidth="1"/>
    <col min="9741" max="9741" width="18.140625" customWidth="1"/>
    <col min="9985" max="9985" width="7" customWidth="1"/>
    <col min="9986" max="9986" width="36.5703125" customWidth="1"/>
    <col min="9987" max="9987" width="31.5703125" customWidth="1"/>
    <col min="9988" max="9990" width="18.140625" customWidth="1"/>
    <col min="9991" max="9991" width="7.140625" customWidth="1"/>
    <col min="9992" max="9992" width="7.85546875" bestFit="1" customWidth="1"/>
    <col min="9993" max="9993" width="39.42578125" customWidth="1"/>
    <col min="9994" max="9994" width="43" bestFit="1" customWidth="1"/>
    <col min="9995" max="9995" width="18.140625" customWidth="1"/>
    <col min="9996" max="9996" width="18" customWidth="1"/>
    <col min="9997" max="9997" width="18.140625" customWidth="1"/>
    <col min="10241" max="10241" width="7" customWidth="1"/>
    <col min="10242" max="10242" width="36.5703125" customWidth="1"/>
    <col min="10243" max="10243" width="31.5703125" customWidth="1"/>
    <col min="10244" max="10246" width="18.140625" customWidth="1"/>
    <col min="10247" max="10247" width="7.140625" customWidth="1"/>
    <col min="10248" max="10248" width="7.85546875" bestFit="1" customWidth="1"/>
    <col min="10249" max="10249" width="39.42578125" customWidth="1"/>
    <col min="10250" max="10250" width="43" bestFit="1" customWidth="1"/>
    <col min="10251" max="10251" width="18.140625" customWidth="1"/>
    <col min="10252" max="10252" width="18" customWidth="1"/>
    <col min="10253" max="10253" width="18.140625" customWidth="1"/>
    <col min="10497" max="10497" width="7" customWidth="1"/>
    <col min="10498" max="10498" width="36.5703125" customWidth="1"/>
    <col min="10499" max="10499" width="31.5703125" customWidth="1"/>
    <col min="10500" max="10502" width="18.140625" customWidth="1"/>
    <col min="10503" max="10503" width="7.140625" customWidth="1"/>
    <col min="10504" max="10504" width="7.85546875" bestFit="1" customWidth="1"/>
    <col min="10505" max="10505" width="39.42578125" customWidth="1"/>
    <col min="10506" max="10506" width="43" bestFit="1" customWidth="1"/>
    <col min="10507" max="10507" width="18.140625" customWidth="1"/>
    <col min="10508" max="10508" width="18" customWidth="1"/>
    <col min="10509" max="10509" width="18.140625" customWidth="1"/>
    <col min="10753" max="10753" width="7" customWidth="1"/>
    <col min="10754" max="10754" width="36.5703125" customWidth="1"/>
    <col min="10755" max="10755" width="31.5703125" customWidth="1"/>
    <col min="10756" max="10758" width="18.140625" customWidth="1"/>
    <col min="10759" max="10759" width="7.140625" customWidth="1"/>
    <col min="10760" max="10760" width="7.85546875" bestFit="1" customWidth="1"/>
    <col min="10761" max="10761" width="39.42578125" customWidth="1"/>
    <col min="10762" max="10762" width="43" bestFit="1" customWidth="1"/>
    <col min="10763" max="10763" width="18.140625" customWidth="1"/>
    <col min="10764" max="10764" width="18" customWidth="1"/>
    <col min="10765" max="10765" width="18.140625" customWidth="1"/>
    <col min="11009" max="11009" width="7" customWidth="1"/>
    <col min="11010" max="11010" width="36.5703125" customWidth="1"/>
    <col min="11011" max="11011" width="31.5703125" customWidth="1"/>
    <col min="11012" max="11014" width="18.140625" customWidth="1"/>
    <col min="11015" max="11015" width="7.140625" customWidth="1"/>
    <col min="11016" max="11016" width="7.85546875" bestFit="1" customWidth="1"/>
    <col min="11017" max="11017" width="39.42578125" customWidth="1"/>
    <col min="11018" max="11018" width="43" bestFit="1" customWidth="1"/>
    <col min="11019" max="11019" width="18.140625" customWidth="1"/>
    <col min="11020" max="11020" width="18" customWidth="1"/>
    <col min="11021" max="11021" width="18.140625" customWidth="1"/>
    <col min="11265" max="11265" width="7" customWidth="1"/>
    <col min="11266" max="11266" width="36.5703125" customWidth="1"/>
    <col min="11267" max="11267" width="31.5703125" customWidth="1"/>
    <col min="11268" max="11270" width="18.140625" customWidth="1"/>
    <col min="11271" max="11271" width="7.140625" customWidth="1"/>
    <col min="11272" max="11272" width="7.85546875" bestFit="1" customWidth="1"/>
    <col min="11273" max="11273" width="39.42578125" customWidth="1"/>
    <col min="11274" max="11274" width="43" bestFit="1" customWidth="1"/>
    <col min="11275" max="11275" width="18.140625" customWidth="1"/>
    <col min="11276" max="11276" width="18" customWidth="1"/>
    <col min="11277" max="11277" width="18.140625" customWidth="1"/>
    <col min="11521" max="11521" width="7" customWidth="1"/>
    <col min="11522" max="11522" width="36.5703125" customWidth="1"/>
    <col min="11523" max="11523" width="31.5703125" customWidth="1"/>
    <col min="11524" max="11526" width="18.140625" customWidth="1"/>
    <col min="11527" max="11527" width="7.140625" customWidth="1"/>
    <col min="11528" max="11528" width="7.85546875" bestFit="1" customWidth="1"/>
    <col min="11529" max="11529" width="39.42578125" customWidth="1"/>
    <col min="11530" max="11530" width="43" bestFit="1" customWidth="1"/>
    <col min="11531" max="11531" width="18.140625" customWidth="1"/>
    <col min="11532" max="11532" width="18" customWidth="1"/>
    <col min="11533" max="11533" width="18.140625" customWidth="1"/>
    <col min="11777" max="11777" width="7" customWidth="1"/>
    <col min="11778" max="11778" width="36.5703125" customWidth="1"/>
    <col min="11779" max="11779" width="31.5703125" customWidth="1"/>
    <col min="11780" max="11782" width="18.140625" customWidth="1"/>
    <col min="11783" max="11783" width="7.140625" customWidth="1"/>
    <col min="11784" max="11784" width="7.85546875" bestFit="1" customWidth="1"/>
    <col min="11785" max="11785" width="39.42578125" customWidth="1"/>
    <col min="11786" max="11786" width="43" bestFit="1" customWidth="1"/>
    <col min="11787" max="11787" width="18.140625" customWidth="1"/>
    <col min="11788" max="11788" width="18" customWidth="1"/>
    <col min="11789" max="11789" width="18.140625" customWidth="1"/>
    <col min="12033" max="12033" width="7" customWidth="1"/>
    <col min="12034" max="12034" width="36.5703125" customWidth="1"/>
    <col min="12035" max="12035" width="31.5703125" customWidth="1"/>
    <col min="12036" max="12038" width="18.140625" customWidth="1"/>
    <col min="12039" max="12039" width="7.140625" customWidth="1"/>
    <col min="12040" max="12040" width="7.85546875" bestFit="1" customWidth="1"/>
    <col min="12041" max="12041" width="39.42578125" customWidth="1"/>
    <col min="12042" max="12042" width="43" bestFit="1" customWidth="1"/>
    <col min="12043" max="12043" width="18.140625" customWidth="1"/>
    <col min="12044" max="12044" width="18" customWidth="1"/>
    <col min="12045" max="12045" width="18.140625" customWidth="1"/>
    <col min="12289" max="12289" width="7" customWidth="1"/>
    <col min="12290" max="12290" width="36.5703125" customWidth="1"/>
    <col min="12291" max="12291" width="31.5703125" customWidth="1"/>
    <col min="12292" max="12294" width="18.140625" customWidth="1"/>
    <col min="12295" max="12295" width="7.140625" customWidth="1"/>
    <col min="12296" max="12296" width="7.85546875" bestFit="1" customWidth="1"/>
    <col min="12297" max="12297" width="39.42578125" customWidth="1"/>
    <col min="12298" max="12298" width="43" bestFit="1" customWidth="1"/>
    <col min="12299" max="12299" width="18.140625" customWidth="1"/>
    <col min="12300" max="12300" width="18" customWidth="1"/>
    <col min="12301" max="12301" width="18.140625" customWidth="1"/>
    <col min="12545" max="12545" width="7" customWidth="1"/>
    <col min="12546" max="12546" width="36.5703125" customWidth="1"/>
    <col min="12547" max="12547" width="31.5703125" customWidth="1"/>
    <col min="12548" max="12550" width="18.140625" customWidth="1"/>
    <col min="12551" max="12551" width="7.140625" customWidth="1"/>
    <col min="12552" max="12552" width="7.85546875" bestFit="1" customWidth="1"/>
    <col min="12553" max="12553" width="39.42578125" customWidth="1"/>
    <col min="12554" max="12554" width="43" bestFit="1" customWidth="1"/>
    <col min="12555" max="12555" width="18.140625" customWidth="1"/>
    <col min="12556" max="12556" width="18" customWidth="1"/>
    <col min="12557" max="12557" width="18.140625" customWidth="1"/>
    <col min="12801" max="12801" width="7" customWidth="1"/>
    <col min="12802" max="12802" width="36.5703125" customWidth="1"/>
    <col min="12803" max="12803" width="31.5703125" customWidth="1"/>
    <col min="12804" max="12806" width="18.140625" customWidth="1"/>
    <col min="12807" max="12807" width="7.140625" customWidth="1"/>
    <col min="12808" max="12808" width="7.85546875" bestFit="1" customWidth="1"/>
    <col min="12809" max="12809" width="39.42578125" customWidth="1"/>
    <col min="12810" max="12810" width="43" bestFit="1" customWidth="1"/>
    <col min="12811" max="12811" width="18.140625" customWidth="1"/>
    <col min="12812" max="12812" width="18" customWidth="1"/>
    <col min="12813" max="12813" width="18.140625" customWidth="1"/>
    <col min="13057" max="13057" width="7" customWidth="1"/>
    <col min="13058" max="13058" width="36.5703125" customWidth="1"/>
    <col min="13059" max="13059" width="31.5703125" customWidth="1"/>
    <col min="13060" max="13062" width="18.140625" customWidth="1"/>
    <col min="13063" max="13063" width="7.140625" customWidth="1"/>
    <col min="13064" max="13064" width="7.85546875" bestFit="1" customWidth="1"/>
    <col min="13065" max="13065" width="39.42578125" customWidth="1"/>
    <col min="13066" max="13066" width="43" bestFit="1" customWidth="1"/>
    <col min="13067" max="13067" width="18.140625" customWidth="1"/>
    <col min="13068" max="13068" width="18" customWidth="1"/>
    <col min="13069" max="13069" width="18.140625" customWidth="1"/>
    <col min="13313" max="13313" width="7" customWidth="1"/>
    <col min="13314" max="13314" width="36.5703125" customWidth="1"/>
    <col min="13315" max="13315" width="31.5703125" customWidth="1"/>
    <col min="13316" max="13318" width="18.140625" customWidth="1"/>
    <col min="13319" max="13319" width="7.140625" customWidth="1"/>
    <col min="13320" max="13320" width="7.85546875" bestFit="1" customWidth="1"/>
    <col min="13321" max="13321" width="39.42578125" customWidth="1"/>
    <col min="13322" max="13322" width="43" bestFit="1" customWidth="1"/>
    <col min="13323" max="13323" width="18.140625" customWidth="1"/>
    <col min="13324" max="13324" width="18" customWidth="1"/>
    <col min="13325" max="13325" width="18.140625" customWidth="1"/>
    <col min="13569" max="13569" width="7" customWidth="1"/>
    <col min="13570" max="13570" width="36.5703125" customWidth="1"/>
    <col min="13571" max="13571" width="31.5703125" customWidth="1"/>
    <col min="13572" max="13574" width="18.140625" customWidth="1"/>
    <col min="13575" max="13575" width="7.140625" customWidth="1"/>
    <col min="13576" max="13576" width="7.85546875" bestFit="1" customWidth="1"/>
    <col min="13577" max="13577" width="39.42578125" customWidth="1"/>
    <col min="13578" max="13578" width="43" bestFit="1" customWidth="1"/>
    <col min="13579" max="13579" width="18.140625" customWidth="1"/>
    <col min="13580" max="13580" width="18" customWidth="1"/>
    <col min="13581" max="13581" width="18.140625" customWidth="1"/>
    <col min="13825" max="13825" width="7" customWidth="1"/>
    <col min="13826" max="13826" width="36.5703125" customWidth="1"/>
    <col min="13827" max="13827" width="31.5703125" customWidth="1"/>
    <col min="13828" max="13830" width="18.140625" customWidth="1"/>
    <col min="13831" max="13831" width="7.140625" customWidth="1"/>
    <col min="13832" max="13832" width="7.85546875" bestFit="1" customWidth="1"/>
    <col min="13833" max="13833" width="39.42578125" customWidth="1"/>
    <col min="13834" max="13834" width="43" bestFit="1" customWidth="1"/>
    <col min="13835" max="13835" width="18.140625" customWidth="1"/>
    <col min="13836" max="13836" width="18" customWidth="1"/>
    <col min="13837" max="13837" width="18.140625" customWidth="1"/>
    <col min="14081" max="14081" width="7" customWidth="1"/>
    <col min="14082" max="14082" width="36.5703125" customWidth="1"/>
    <col min="14083" max="14083" width="31.5703125" customWidth="1"/>
    <col min="14084" max="14086" width="18.140625" customWidth="1"/>
    <col min="14087" max="14087" width="7.140625" customWidth="1"/>
    <col min="14088" max="14088" width="7.85546875" bestFit="1" customWidth="1"/>
    <col min="14089" max="14089" width="39.42578125" customWidth="1"/>
    <col min="14090" max="14090" width="43" bestFit="1" customWidth="1"/>
    <col min="14091" max="14091" width="18.140625" customWidth="1"/>
    <col min="14092" max="14092" width="18" customWidth="1"/>
    <col min="14093" max="14093" width="18.140625" customWidth="1"/>
    <col min="14337" max="14337" width="7" customWidth="1"/>
    <col min="14338" max="14338" width="36.5703125" customWidth="1"/>
    <col min="14339" max="14339" width="31.5703125" customWidth="1"/>
    <col min="14340" max="14342" width="18.140625" customWidth="1"/>
    <col min="14343" max="14343" width="7.140625" customWidth="1"/>
    <col min="14344" max="14344" width="7.85546875" bestFit="1" customWidth="1"/>
    <col min="14345" max="14345" width="39.42578125" customWidth="1"/>
    <col min="14346" max="14346" width="43" bestFit="1" customWidth="1"/>
    <col min="14347" max="14347" width="18.140625" customWidth="1"/>
    <col min="14348" max="14348" width="18" customWidth="1"/>
    <col min="14349" max="14349" width="18.140625" customWidth="1"/>
    <col min="14593" max="14593" width="7" customWidth="1"/>
    <col min="14594" max="14594" width="36.5703125" customWidth="1"/>
    <col min="14595" max="14595" width="31.5703125" customWidth="1"/>
    <col min="14596" max="14598" width="18.140625" customWidth="1"/>
    <col min="14599" max="14599" width="7.140625" customWidth="1"/>
    <col min="14600" max="14600" width="7.85546875" bestFit="1" customWidth="1"/>
    <col min="14601" max="14601" width="39.42578125" customWidth="1"/>
    <col min="14602" max="14602" width="43" bestFit="1" customWidth="1"/>
    <col min="14603" max="14603" width="18.140625" customWidth="1"/>
    <col min="14604" max="14604" width="18" customWidth="1"/>
    <col min="14605" max="14605" width="18.140625" customWidth="1"/>
    <col min="14849" max="14849" width="7" customWidth="1"/>
    <col min="14850" max="14850" width="36.5703125" customWidth="1"/>
    <col min="14851" max="14851" width="31.5703125" customWidth="1"/>
    <col min="14852" max="14854" width="18.140625" customWidth="1"/>
    <col min="14855" max="14855" width="7.140625" customWidth="1"/>
    <col min="14856" max="14856" width="7.85546875" bestFit="1" customWidth="1"/>
    <col min="14857" max="14857" width="39.42578125" customWidth="1"/>
    <col min="14858" max="14858" width="43" bestFit="1" customWidth="1"/>
    <col min="14859" max="14859" width="18.140625" customWidth="1"/>
    <col min="14860" max="14860" width="18" customWidth="1"/>
    <col min="14861" max="14861" width="18.140625" customWidth="1"/>
    <col min="15105" max="15105" width="7" customWidth="1"/>
    <col min="15106" max="15106" width="36.5703125" customWidth="1"/>
    <col min="15107" max="15107" width="31.5703125" customWidth="1"/>
    <col min="15108" max="15110" width="18.140625" customWidth="1"/>
    <col min="15111" max="15111" width="7.140625" customWidth="1"/>
    <col min="15112" max="15112" width="7.85546875" bestFit="1" customWidth="1"/>
    <col min="15113" max="15113" width="39.42578125" customWidth="1"/>
    <col min="15114" max="15114" width="43" bestFit="1" customWidth="1"/>
    <col min="15115" max="15115" width="18.140625" customWidth="1"/>
    <col min="15116" max="15116" width="18" customWidth="1"/>
    <col min="15117" max="15117" width="18.140625" customWidth="1"/>
    <col min="15361" max="15361" width="7" customWidth="1"/>
    <col min="15362" max="15362" width="36.5703125" customWidth="1"/>
    <col min="15363" max="15363" width="31.5703125" customWidth="1"/>
    <col min="15364" max="15366" width="18.140625" customWidth="1"/>
    <col min="15367" max="15367" width="7.140625" customWidth="1"/>
    <col min="15368" max="15368" width="7.85546875" bestFit="1" customWidth="1"/>
    <col min="15369" max="15369" width="39.42578125" customWidth="1"/>
    <col min="15370" max="15370" width="43" bestFit="1" customWidth="1"/>
    <col min="15371" max="15371" width="18.140625" customWidth="1"/>
    <col min="15372" max="15372" width="18" customWidth="1"/>
    <col min="15373" max="15373" width="18.140625" customWidth="1"/>
    <col min="15617" max="15617" width="7" customWidth="1"/>
    <col min="15618" max="15618" width="36.5703125" customWidth="1"/>
    <col min="15619" max="15619" width="31.5703125" customWidth="1"/>
    <col min="15620" max="15622" width="18.140625" customWidth="1"/>
    <col min="15623" max="15623" width="7.140625" customWidth="1"/>
    <col min="15624" max="15624" width="7.85546875" bestFit="1" customWidth="1"/>
    <col min="15625" max="15625" width="39.42578125" customWidth="1"/>
    <col min="15626" max="15626" width="43" bestFit="1" customWidth="1"/>
    <col min="15627" max="15627" width="18.140625" customWidth="1"/>
    <col min="15628" max="15628" width="18" customWidth="1"/>
    <col min="15629" max="15629" width="18.140625" customWidth="1"/>
    <col min="15873" max="15873" width="7" customWidth="1"/>
    <col min="15874" max="15874" width="36.5703125" customWidth="1"/>
    <col min="15875" max="15875" width="31.5703125" customWidth="1"/>
    <col min="15876" max="15878" width="18.140625" customWidth="1"/>
    <col min="15879" max="15879" width="7.140625" customWidth="1"/>
    <col min="15880" max="15880" width="7.85546875" bestFit="1" customWidth="1"/>
    <col min="15881" max="15881" width="39.42578125" customWidth="1"/>
    <col min="15882" max="15882" width="43" bestFit="1" customWidth="1"/>
    <col min="15883" max="15883" width="18.140625" customWidth="1"/>
    <col min="15884" max="15884" width="18" customWidth="1"/>
    <col min="15885" max="15885" width="18.140625" customWidth="1"/>
    <col min="16129" max="16129" width="7" customWidth="1"/>
    <col min="16130" max="16130" width="36.5703125" customWidth="1"/>
    <col min="16131" max="16131" width="31.5703125" customWidth="1"/>
    <col min="16132" max="16134" width="18.140625" customWidth="1"/>
    <col min="16135" max="16135" width="7.140625" customWidth="1"/>
    <col min="16136" max="16136" width="7.85546875" bestFit="1" customWidth="1"/>
    <col min="16137" max="16137" width="39.42578125" customWidth="1"/>
    <col min="16138" max="16138" width="43" bestFit="1" customWidth="1"/>
    <col min="16139" max="16139" width="18.140625" customWidth="1"/>
    <col min="16140" max="16140" width="18" customWidth="1"/>
    <col min="16141" max="16141" width="18.140625" customWidth="1"/>
  </cols>
  <sheetData>
    <row r="1" spans="1:13" ht="26.25" x14ac:dyDescent="0.4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3.25" x14ac:dyDescent="0.35">
      <c r="A2" s="79" t="str">
        <f>'[1]Start of Year'!A2:J2</f>
        <v>Bracknell Branch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 x14ac:dyDescent="0.25">
      <c r="A3" s="80">
        <f>'[1]Start of Year'!A3:J3</f>
        <v>43831</v>
      </c>
      <c r="B3" s="80"/>
      <c r="C3" s="80"/>
      <c r="D3" s="80"/>
      <c r="E3" s="80"/>
      <c r="F3" s="80"/>
      <c r="G3" s="1" t="s">
        <v>0</v>
      </c>
      <c r="H3" s="81">
        <v>44196</v>
      </c>
      <c r="I3" s="81"/>
      <c r="J3" s="2"/>
      <c r="K3" s="2"/>
      <c r="L3" s="2"/>
      <c r="M3" s="3"/>
    </row>
    <row r="4" spans="1:13" ht="20.25" x14ac:dyDescent="0.3">
      <c r="A4" s="4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8.75" thickBot="1" x14ac:dyDescent="0.3">
      <c r="A5" s="82" t="s">
        <v>2</v>
      </c>
      <c r="B5" s="3"/>
      <c r="C5" s="3"/>
      <c r="D5" s="3"/>
      <c r="E5" s="3"/>
      <c r="F5" s="3"/>
      <c r="G5" s="3"/>
      <c r="H5" s="82" t="s">
        <v>2</v>
      </c>
      <c r="I5" s="3"/>
      <c r="J5" s="3"/>
      <c r="K5" s="3"/>
      <c r="L5" s="3"/>
      <c r="M5" s="3"/>
    </row>
    <row r="6" spans="1:13" ht="18" x14ac:dyDescent="0.25">
      <c r="A6" s="83"/>
      <c r="B6" s="5" t="s">
        <v>3</v>
      </c>
      <c r="C6" s="6"/>
      <c r="D6" s="7" t="s">
        <v>4</v>
      </c>
      <c r="E6" s="7" t="s">
        <v>5</v>
      </c>
      <c r="F6" s="8" t="s">
        <v>6</v>
      </c>
      <c r="G6" s="9"/>
      <c r="H6" s="83"/>
      <c r="I6" s="5" t="s">
        <v>7</v>
      </c>
      <c r="J6" s="6"/>
      <c r="K6" s="7" t="s">
        <v>4</v>
      </c>
      <c r="L6" s="7" t="s">
        <v>5</v>
      </c>
      <c r="M6" s="8" t="s">
        <v>6</v>
      </c>
    </row>
    <row r="7" spans="1:13" ht="18" x14ac:dyDescent="0.25">
      <c r="A7" s="10">
        <v>1</v>
      </c>
      <c r="B7" s="11" t="s">
        <v>8</v>
      </c>
      <c r="C7" s="10" t="s">
        <v>9</v>
      </c>
      <c r="D7" s="12">
        <f>[1]Income!H371-E7</f>
        <v>0</v>
      </c>
      <c r="E7" s="12">
        <f>SUMIF([1]Income!$E$4:$E$370, "Y", [1]Income!H4:H370)</f>
        <v>0</v>
      </c>
      <c r="F7" s="13">
        <f>D7+E7</f>
        <v>0</v>
      </c>
      <c r="G7" s="3"/>
      <c r="H7" s="10" t="s">
        <v>10</v>
      </c>
      <c r="I7" s="11" t="s">
        <v>11</v>
      </c>
      <c r="J7" s="10" t="s">
        <v>12</v>
      </c>
      <c r="K7" s="14">
        <f>[1]Expenditure!$H$251-L7</f>
        <v>0</v>
      </c>
      <c r="L7" s="12">
        <f>SUMIF([1]Expenditure!$E$4:$E$250, "Y", [1]Expenditure!H4:H250)</f>
        <v>0</v>
      </c>
      <c r="M7" s="13">
        <f>K7+L7</f>
        <v>0</v>
      </c>
    </row>
    <row r="8" spans="1:13" ht="18" x14ac:dyDescent="0.25">
      <c r="A8" s="10">
        <v>2</v>
      </c>
      <c r="B8" s="11"/>
      <c r="C8" s="10" t="s">
        <v>13</v>
      </c>
      <c r="D8" s="12">
        <f>[1]Income!I$371-E8</f>
        <v>96</v>
      </c>
      <c r="E8" s="15">
        <f>SUMIF([1]Income!$E$4:$E$370, "Y", [1]Income!I4:I370)</f>
        <v>0</v>
      </c>
      <c r="F8" s="13">
        <f>D8+E8</f>
        <v>96</v>
      </c>
      <c r="G8" s="3"/>
      <c r="H8" s="10" t="s">
        <v>14</v>
      </c>
      <c r="I8" s="11"/>
      <c r="J8" s="10" t="s">
        <v>15</v>
      </c>
      <c r="K8" s="14">
        <f>[1]Expenditure!$I$251-L8</f>
        <v>0</v>
      </c>
      <c r="L8" s="12">
        <f>SUMIF([1]Expenditure!$E$4:$E$250, "Y", [1]Expenditure!I4:I250)</f>
        <v>0</v>
      </c>
      <c r="M8" s="13">
        <f>K8+L8</f>
        <v>0</v>
      </c>
    </row>
    <row r="9" spans="1:13" ht="18" x14ac:dyDescent="0.25">
      <c r="A9" s="3"/>
      <c r="B9" s="16"/>
      <c r="C9" s="3"/>
      <c r="D9" s="12"/>
      <c r="E9" s="12"/>
      <c r="F9" s="17"/>
      <c r="G9" s="3"/>
      <c r="H9" s="3"/>
      <c r="I9" s="16"/>
      <c r="J9" s="3"/>
      <c r="K9" s="12"/>
      <c r="L9" s="12"/>
      <c r="M9" s="17"/>
    </row>
    <row r="10" spans="1:13" ht="18" x14ac:dyDescent="0.25">
      <c r="A10" s="10" t="s">
        <v>16</v>
      </c>
      <c r="B10" s="11" t="s">
        <v>17</v>
      </c>
      <c r="C10" s="10" t="s">
        <v>18</v>
      </c>
      <c r="D10" s="12">
        <f>[1]Income!J$371-E10</f>
        <v>1015</v>
      </c>
      <c r="E10" s="15">
        <f>SUMIF([1]Income!$E$4:$E$370, "Y", [1]Income!J4:J370)</f>
        <v>1625</v>
      </c>
      <c r="F10" s="13">
        <f>D10+E10</f>
        <v>2640</v>
      </c>
      <c r="G10" s="3"/>
      <c r="H10" s="10" t="s">
        <v>19</v>
      </c>
      <c r="I10" s="11" t="s">
        <v>20</v>
      </c>
      <c r="J10" s="10" t="s">
        <v>21</v>
      </c>
      <c r="K10" s="14">
        <f>[1]Expenditure!$J$251-L10</f>
        <v>3813</v>
      </c>
      <c r="L10" s="12">
        <f>SUMIF([1]Expenditure!$E$4:$E$250, "Y", [1]Expenditure!J4:J250)</f>
        <v>0</v>
      </c>
      <c r="M10" s="13">
        <f t="shared" ref="M10:M15" si="0">K10+L10</f>
        <v>3813</v>
      </c>
    </row>
    <row r="11" spans="1:13" ht="18" x14ac:dyDescent="0.25">
      <c r="A11" s="10" t="s">
        <v>22</v>
      </c>
      <c r="B11" s="11"/>
      <c r="C11" s="10" t="s">
        <v>23</v>
      </c>
      <c r="D11" s="12">
        <f>[1]Income!K$371-E11</f>
        <v>139</v>
      </c>
      <c r="E11" s="15">
        <f>SUMIF([1]Income!$E$4:$E$370, "Y", [1]Income!K4:K370)</f>
        <v>0</v>
      </c>
      <c r="F11" s="13">
        <f>D11+E11</f>
        <v>139</v>
      </c>
      <c r="G11" s="3"/>
      <c r="H11" s="10" t="s">
        <v>24</v>
      </c>
      <c r="I11" s="11"/>
      <c r="J11" s="10" t="s">
        <v>25</v>
      </c>
      <c r="K11" s="14">
        <f>[1]Expenditure!$K$251-L11</f>
        <v>0</v>
      </c>
      <c r="L11" s="12">
        <f>SUMIF([1]Expenditure!$E$4:$E$250, "Y", [1]Expenditure!K4:K250)</f>
        <v>0</v>
      </c>
      <c r="M11" s="13">
        <f t="shared" si="0"/>
        <v>0</v>
      </c>
    </row>
    <row r="12" spans="1:13" ht="18" x14ac:dyDescent="0.25">
      <c r="A12" s="3"/>
      <c r="B12" s="16"/>
      <c r="C12" s="3"/>
      <c r="D12" s="12"/>
      <c r="E12" s="12"/>
      <c r="F12" s="17"/>
      <c r="G12" s="3"/>
      <c r="H12" s="10" t="s">
        <v>26</v>
      </c>
      <c r="I12" s="11"/>
      <c r="J12" s="10" t="s">
        <v>27</v>
      </c>
      <c r="K12" s="14">
        <f>[1]Expenditure!$L$251-L12</f>
        <v>0</v>
      </c>
      <c r="L12" s="12">
        <f>SUMIF([1]Expenditure!$E$4:$E$250, "Y", [1]Expenditure!L4:L250)</f>
        <v>0</v>
      </c>
      <c r="M12" s="13">
        <f t="shared" si="0"/>
        <v>0</v>
      </c>
    </row>
    <row r="13" spans="1:13" ht="18" x14ac:dyDescent="0.25">
      <c r="A13" s="10">
        <v>4</v>
      </c>
      <c r="B13" s="11" t="s">
        <v>28</v>
      </c>
      <c r="C13" s="10"/>
      <c r="D13" s="12">
        <f>[1]Income!L$371-E13</f>
        <v>2650</v>
      </c>
      <c r="E13" s="12">
        <f>SUMIF([1]Income!$E$4:$E$370, "Y", [1]Income!L4:L370)</f>
        <v>0</v>
      </c>
      <c r="F13" s="13">
        <f>D13+E13</f>
        <v>2650</v>
      </c>
      <c r="G13" s="3"/>
      <c r="H13" s="10" t="s">
        <v>29</v>
      </c>
      <c r="I13" s="11"/>
      <c r="J13" s="10" t="s">
        <v>30</v>
      </c>
      <c r="K13" s="14">
        <f>[1]Expenditure!M251-L13</f>
        <v>0</v>
      </c>
      <c r="L13" s="12">
        <f>SUMIF([1]Expenditure!$E$4:$E$250, "Y", [1]Expenditure!M4:M250)</f>
        <v>0</v>
      </c>
      <c r="M13" s="13">
        <f t="shared" si="0"/>
        <v>0</v>
      </c>
    </row>
    <row r="14" spans="1:13" ht="18" x14ac:dyDescent="0.25">
      <c r="A14" s="10"/>
      <c r="B14" s="11"/>
      <c r="C14" s="10"/>
      <c r="D14" s="12"/>
      <c r="E14" s="12"/>
      <c r="F14" s="13"/>
      <c r="G14" s="3"/>
      <c r="H14" s="10" t="s">
        <v>31</v>
      </c>
      <c r="I14" s="11"/>
      <c r="J14" s="10" t="s">
        <v>32</v>
      </c>
      <c r="K14" s="14">
        <f>[1]Expenditure!N251-L14</f>
        <v>0</v>
      </c>
      <c r="L14" s="12">
        <f>SUMIF([1]Expenditure!$E$4:$E$250, "Y", [1]Expenditure!N4:N250)</f>
        <v>0</v>
      </c>
      <c r="M14" s="13">
        <f t="shared" si="0"/>
        <v>0</v>
      </c>
    </row>
    <row r="15" spans="1:13" ht="18" x14ac:dyDescent="0.25">
      <c r="A15" s="10">
        <v>5</v>
      </c>
      <c r="B15" s="11" t="s">
        <v>33</v>
      </c>
      <c r="C15" s="10"/>
      <c r="D15" s="12">
        <f>[1]Income!M$371-E15</f>
        <v>0</v>
      </c>
      <c r="E15" s="15">
        <f>SUMIF([1]Income!$E$4:$E$370, "Y", [1]Income!M4:M370)</f>
        <v>0</v>
      </c>
      <c r="F15" s="13">
        <f>D15+E15</f>
        <v>0</v>
      </c>
      <c r="G15" s="3"/>
      <c r="H15" s="10">
        <v>17</v>
      </c>
      <c r="I15" s="11" t="s">
        <v>34</v>
      </c>
      <c r="J15" s="10"/>
      <c r="K15" s="14">
        <f>[1]Expenditure!$O$251-L15</f>
        <v>0</v>
      </c>
      <c r="L15" s="12">
        <f>SUMIF([1]Expenditure!$E$4:$E$250, "Y", [1]Expenditure!O4:O250)</f>
        <v>0</v>
      </c>
      <c r="M15" s="13">
        <f t="shared" si="0"/>
        <v>0</v>
      </c>
    </row>
    <row r="16" spans="1:13" ht="18" x14ac:dyDescent="0.25">
      <c r="A16" s="10"/>
      <c r="B16" s="11"/>
      <c r="C16" s="10"/>
      <c r="D16" s="12"/>
      <c r="E16" s="15"/>
      <c r="F16" s="13"/>
      <c r="G16" s="3"/>
      <c r="H16" s="10"/>
      <c r="I16" s="16"/>
      <c r="J16" s="3"/>
      <c r="K16" s="12"/>
      <c r="L16" s="12"/>
      <c r="M16" s="13"/>
    </row>
    <row r="17" spans="1:13" ht="18" x14ac:dyDescent="0.25">
      <c r="A17" s="10">
        <v>6</v>
      </c>
      <c r="B17" s="11" t="s">
        <v>35</v>
      </c>
      <c r="C17" s="10"/>
      <c r="D17" s="12">
        <f>[1]Income!N$371-E17</f>
        <v>0</v>
      </c>
      <c r="E17" s="15">
        <f>SUMIF([1]Income!$E$4:$E$370, "Y", [1]Income!N4:N370)</f>
        <v>0</v>
      </c>
      <c r="F17" s="13">
        <f>D17+E17</f>
        <v>0</v>
      </c>
      <c r="G17" s="3"/>
      <c r="H17" s="10">
        <v>18</v>
      </c>
      <c r="I17" s="11" t="s">
        <v>36</v>
      </c>
      <c r="J17" s="10"/>
      <c r="K17" s="14">
        <f>[1]Expenditure!$P$251-L17</f>
        <v>0</v>
      </c>
      <c r="L17" s="12">
        <f>SUMIF([1]Expenditure!$E$4:$E$250, "Y", [1]Expenditure!P4:P250)</f>
        <v>0</v>
      </c>
      <c r="M17" s="13">
        <f>K17+L17</f>
        <v>0</v>
      </c>
    </row>
    <row r="18" spans="1:13" ht="18" x14ac:dyDescent="0.25">
      <c r="A18" s="10"/>
      <c r="B18" s="11"/>
      <c r="C18" s="10"/>
      <c r="D18" s="12"/>
      <c r="E18" s="15"/>
      <c r="F18" s="13"/>
      <c r="G18" s="3"/>
      <c r="H18" s="10"/>
      <c r="I18" s="11"/>
      <c r="J18" s="10"/>
      <c r="K18" s="14"/>
      <c r="L18" s="12"/>
      <c r="M18" s="13"/>
    </row>
    <row r="19" spans="1:13" ht="18" x14ac:dyDescent="0.25">
      <c r="A19" s="10">
        <v>7</v>
      </c>
      <c r="B19" s="11" t="s">
        <v>37</v>
      </c>
      <c r="C19" s="10"/>
      <c r="D19" s="12">
        <f>[1]Income!O$371-E19</f>
        <v>17442.5</v>
      </c>
      <c r="E19" s="15">
        <f>SUMIF([1]Income!$E$4:$E$370, "Y", [1]Income!O4:O370)</f>
        <v>0</v>
      </c>
      <c r="F19" s="13">
        <f>D19+E19</f>
        <v>17442.5</v>
      </c>
      <c r="G19" s="3"/>
      <c r="H19" s="10">
        <v>19</v>
      </c>
      <c r="I19" s="11" t="s">
        <v>38</v>
      </c>
      <c r="J19" s="10"/>
      <c r="K19" s="14">
        <f>[1]Expenditure!$Q$251-L19</f>
        <v>0</v>
      </c>
      <c r="L19" s="12">
        <f>SUMIF([1]Expenditure!$E$4:$E$250, "Y", [1]Expenditure!Q4:Q250)</f>
        <v>0</v>
      </c>
      <c r="M19" s="13">
        <f>K19+L19</f>
        <v>0</v>
      </c>
    </row>
    <row r="20" spans="1:13" ht="18" x14ac:dyDescent="0.25">
      <c r="A20" s="10"/>
      <c r="B20" s="11"/>
      <c r="C20" s="10"/>
      <c r="D20" s="12"/>
      <c r="E20" s="15"/>
      <c r="F20" s="13"/>
      <c r="G20" s="3"/>
      <c r="H20" s="10"/>
      <c r="I20" s="11"/>
      <c r="J20" s="10"/>
      <c r="K20" s="14"/>
      <c r="L20" s="12"/>
      <c r="M20" s="13"/>
    </row>
    <row r="21" spans="1:13" ht="18" x14ac:dyDescent="0.25">
      <c r="A21" s="10">
        <v>8</v>
      </c>
      <c r="B21" s="11" t="s">
        <v>36</v>
      </c>
      <c r="C21" s="10"/>
      <c r="D21" s="12">
        <f>[1]Income!P$371-E21</f>
        <v>184.65</v>
      </c>
      <c r="E21" s="15">
        <f>SUMIF([1]Income!$E$4:$E$370, "Y", [1]Income!P4:P370)</f>
        <v>0</v>
      </c>
      <c r="F21" s="13">
        <f>D21+E21</f>
        <v>184.65</v>
      </c>
      <c r="G21" s="3"/>
      <c r="H21" s="10">
        <v>20</v>
      </c>
      <c r="I21" s="11" t="s">
        <v>39</v>
      </c>
      <c r="J21" s="10"/>
      <c r="K21" s="14">
        <f>[1]Expenditure!$R$251-L21</f>
        <v>0</v>
      </c>
      <c r="L21" s="12">
        <f>SUMIF([1]Expenditure!$E$4:$E$250, "Y", [1]Expenditure!R4:R250)</f>
        <v>0</v>
      </c>
      <c r="M21" s="13">
        <f>K21+L21</f>
        <v>0</v>
      </c>
    </row>
    <row r="22" spans="1:13" ht="18" x14ac:dyDescent="0.25">
      <c r="A22" s="10"/>
      <c r="B22" s="11"/>
      <c r="C22" s="10"/>
      <c r="D22" s="12"/>
      <c r="E22" s="15"/>
      <c r="F22" s="13"/>
      <c r="G22" s="3"/>
      <c r="H22" s="10"/>
      <c r="I22" s="11"/>
      <c r="J22" s="10"/>
      <c r="K22" s="14"/>
      <c r="L22" s="12"/>
      <c r="M22" s="13"/>
    </row>
    <row r="23" spans="1:13" ht="18" x14ac:dyDescent="0.25">
      <c r="A23" s="10">
        <v>9</v>
      </c>
      <c r="B23" s="11" t="s">
        <v>40</v>
      </c>
      <c r="C23" s="10"/>
      <c r="D23" s="12">
        <f>[1]Income!Q$371-E23</f>
        <v>2807.4</v>
      </c>
      <c r="E23" s="15">
        <f>SUMIF([1]Income!$E$4:$E$370, "Y", [1]Income!Q4:Q370)</f>
        <v>0</v>
      </c>
      <c r="F23" s="13">
        <f>D23+E23</f>
        <v>2807.4</v>
      </c>
      <c r="G23" s="3"/>
      <c r="H23" s="10">
        <v>21</v>
      </c>
      <c r="I23" s="11" t="s">
        <v>41</v>
      </c>
      <c r="J23" s="10"/>
      <c r="K23" s="14">
        <f>[1]Expenditure!$S$251-L23</f>
        <v>0</v>
      </c>
      <c r="L23" s="12">
        <f>SUMIF([1]Expenditure!$E$4:$E$250, "Y", [1]Expenditure!S4:S250)</f>
        <v>0</v>
      </c>
      <c r="M23" s="13">
        <f>K23+L23</f>
        <v>0</v>
      </c>
    </row>
    <row r="24" spans="1:13" ht="18" x14ac:dyDescent="0.25">
      <c r="A24" s="10"/>
      <c r="B24" s="11"/>
      <c r="C24" s="10"/>
      <c r="D24" s="12"/>
      <c r="E24" s="15"/>
      <c r="F24" s="13"/>
      <c r="G24" s="3"/>
      <c r="H24" s="10"/>
      <c r="I24" s="16"/>
      <c r="J24" s="3"/>
      <c r="K24" s="12"/>
      <c r="L24" s="12"/>
      <c r="M24" s="13"/>
    </row>
    <row r="25" spans="1:13" ht="18" x14ac:dyDescent="0.25">
      <c r="A25" s="10" t="s">
        <v>42</v>
      </c>
      <c r="B25" s="11" t="s">
        <v>43</v>
      </c>
      <c r="C25" s="10" t="s">
        <v>44</v>
      </c>
      <c r="D25" s="12">
        <f>[1]Income!R$371-E25</f>
        <v>10</v>
      </c>
      <c r="E25" s="15">
        <f>SUMIF([1]Income!$E$4:$E$370, "Y", [1]Income!R4:R370)</f>
        <v>0</v>
      </c>
      <c r="F25" s="13">
        <f>D25+E25</f>
        <v>10</v>
      </c>
      <c r="G25" s="3"/>
      <c r="H25" s="10" t="s">
        <v>45</v>
      </c>
      <c r="I25" s="11" t="s">
        <v>43</v>
      </c>
      <c r="J25" s="10" t="s">
        <v>46</v>
      </c>
      <c r="K25" s="14">
        <f>[1]Expenditure!$T$251-L25</f>
        <v>250</v>
      </c>
      <c r="L25" s="12">
        <f>SUMIF([1]Expenditure!$E$4:$E$250, "Y", [1]Expenditure!T4:T250)</f>
        <v>0</v>
      </c>
      <c r="M25" s="13">
        <f>K25+L25</f>
        <v>250</v>
      </c>
    </row>
    <row r="26" spans="1:13" ht="18" x14ac:dyDescent="0.25">
      <c r="A26" s="10" t="s">
        <v>47</v>
      </c>
      <c r="B26" s="11"/>
      <c r="C26" s="10" t="s">
        <v>48</v>
      </c>
      <c r="D26" s="12">
        <f>[1]Income!S$371-E26</f>
        <v>3778.5399999999972</v>
      </c>
      <c r="E26" s="15">
        <f>SUMIF([1]Income!$E$4:$E$370, "Y", [1]Income!S4:S370)</f>
        <v>0</v>
      </c>
      <c r="F26" s="13">
        <f>D26+E26</f>
        <v>3778.5399999999972</v>
      </c>
      <c r="G26" s="3"/>
      <c r="H26" s="10" t="s">
        <v>49</v>
      </c>
      <c r="I26" s="11"/>
      <c r="J26" s="10" t="s">
        <v>50</v>
      </c>
      <c r="K26" s="14">
        <f>[1]Expenditure!$U$251-L26</f>
        <v>9695.7099999999991</v>
      </c>
      <c r="L26" s="12">
        <f>SUMIF([1]Expenditure!$E$4:$E$250, "Y", [1]Expenditure!U4:U250)</f>
        <v>0</v>
      </c>
      <c r="M26" s="13">
        <f>K26+L26</f>
        <v>9695.7099999999991</v>
      </c>
    </row>
    <row r="27" spans="1:13" ht="18" x14ac:dyDescent="0.25">
      <c r="A27" s="10" t="s">
        <v>51</v>
      </c>
      <c r="B27" s="11"/>
      <c r="C27" s="10" t="s">
        <v>52</v>
      </c>
      <c r="D27" s="12">
        <f>[1]Income!T$371-E27</f>
        <v>0</v>
      </c>
      <c r="E27" s="15">
        <f>SUMIF([1]Income!$E$4:$E$370, "Y", [1]Income!T4:T370)</f>
        <v>0</v>
      </c>
      <c r="F27" s="13">
        <f>D27+E27</f>
        <v>0</v>
      </c>
      <c r="G27" s="3"/>
      <c r="H27" s="10" t="s">
        <v>53</v>
      </c>
      <c r="I27" s="16"/>
      <c r="J27" s="10" t="s">
        <v>54</v>
      </c>
      <c r="K27" s="14">
        <f>[1]Expenditure!$V$251-L27</f>
        <v>2165.66</v>
      </c>
      <c r="L27" s="12">
        <f>SUMIF([1]Expenditure!$E$4:$E$250, "Y", [1]Expenditure!V4:V250)</f>
        <v>850</v>
      </c>
      <c r="M27" s="13">
        <f>K27+L27</f>
        <v>3015.66</v>
      </c>
    </row>
    <row r="28" spans="1:13" ht="18" x14ac:dyDescent="0.25">
      <c r="A28" s="10" t="s">
        <v>55</v>
      </c>
      <c r="B28" s="11"/>
      <c r="C28" s="10" t="s">
        <v>56</v>
      </c>
      <c r="D28" s="12">
        <f>[1]Income!U$371-E28</f>
        <v>0</v>
      </c>
      <c r="E28" s="15">
        <f>SUMIF([1]Income!$E$4:$E$370, "Y", [1]Income!U4:U370)</f>
        <v>0</v>
      </c>
      <c r="F28" s="13">
        <f>D28+E28</f>
        <v>0</v>
      </c>
      <c r="G28" s="3"/>
      <c r="H28" s="10" t="s">
        <v>57</v>
      </c>
      <c r="I28" s="16"/>
      <c r="J28" s="10" t="s">
        <v>58</v>
      </c>
      <c r="K28" s="14">
        <f>[1]Expenditure!$W$251-L28</f>
        <v>0</v>
      </c>
      <c r="L28" s="12">
        <f>SUMIF([1]Expenditure!$E$4:$E$250, "Y", [1]Expenditure!W4:W250)</f>
        <v>0</v>
      </c>
      <c r="M28" s="13">
        <f>K28+L28</f>
        <v>0</v>
      </c>
    </row>
    <row r="29" spans="1:13" ht="18" x14ac:dyDescent="0.25">
      <c r="A29" s="3"/>
      <c r="B29" s="16"/>
      <c r="C29" s="3"/>
      <c r="D29" s="12"/>
      <c r="E29" s="12"/>
      <c r="F29" s="17"/>
      <c r="G29" s="3"/>
      <c r="H29" s="10"/>
      <c r="I29" s="16"/>
      <c r="J29" s="3"/>
      <c r="K29" s="12"/>
      <c r="L29" s="12"/>
      <c r="M29" s="13"/>
    </row>
    <row r="30" spans="1:13" ht="18" x14ac:dyDescent="0.25">
      <c r="A30" s="10">
        <v>11</v>
      </c>
      <c r="B30" s="11" t="s">
        <v>59</v>
      </c>
      <c r="C30" s="10"/>
      <c r="D30" s="12">
        <f>[1]Income!V$371-E30</f>
        <v>0</v>
      </c>
      <c r="E30" s="15">
        <f>SUMIF([1]Income!$E$4:$E$370, "Y", [1]Income!V4:V370)</f>
        <v>0</v>
      </c>
      <c r="F30" s="13">
        <f>D30+E30</f>
        <v>0</v>
      </c>
      <c r="G30" s="3"/>
      <c r="H30" s="10">
        <v>23</v>
      </c>
      <c r="I30" s="11" t="s">
        <v>60</v>
      </c>
      <c r="J30" s="10"/>
      <c r="K30" s="14">
        <f>[1]Expenditure!$X$251-L30</f>
        <v>249.95</v>
      </c>
      <c r="L30" s="12">
        <f>SUMIF([1]Expenditure!$E$4:$E$250, "Y", [1]Expenditure!X4:X250)</f>
        <v>0</v>
      </c>
      <c r="M30" s="13">
        <f>K30+L30</f>
        <v>249.95</v>
      </c>
    </row>
    <row r="31" spans="1:13" ht="18" x14ac:dyDescent="0.25">
      <c r="A31" s="10"/>
      <c r="B31" s="16"/>
      <c r="C31" s="10"/>
      <c r="D31" s="12"/>
      <c r="E31" s="15"/>
      <c r="F31" s="13"/>
      <c r="G31" s="3"/>
      <c r="H31" s="10"/>
      <c r="I31" s="11"/>
      <c r="J31" s="10"/>
      <c r="K31" s="14"/>
      <c r="L31" s="12"/>
      <c r="M31" s="13"/>
    </row>
    <row r="32" spans="1:13" ht="18" x14ac:dyDescent="0.25">
      <c r="A32" s="10">
        <v>12</v>
      </c>
      <c r="B32" s="11" t="s">
        <v>61</v>
      </c>
      <c r="C32" s="10"/>
      <c r="D32" s="12">
        <f>[1]Income!W$371-E32</f>
        <v>0</v>
      </c>
      <c r="E32" s="15">
        <f>SUMIF([1]Income!$E$4:$E$370, "Y", [1]Income!W4:W370)</f>
        <v>0</v>
      </c>
      <c r="F32" s="13">
        <f>D32+E32</f>
        <v>0</v>
      </c>
      <c r="G32" s="3"/>
      <c r="H32" s="10">
        <v>24</v>
      </c>
      <c r="I32" s="11" t="s">
        <v>62</v>
      </c>
      <c r="J32" s="10"/>
      <c r="K32" s="14">
        <f>[1]Expenditure!$Y$251-L32</f>
        <v>274.48</v>
      </c>
      <c r="L32" s="12">
        <f>SUMIF([1]Expenditure!$E$4:$E$250, "Y", [1]Expenditure!Y4:Y250)</f>
        <v>0</v>
      </c>
      <c r="M32" s="13">
        <f>K32+L32</f>
        <v>274.48</v>
      </c>
    </row>
    <row r="33" spans="1:13" ht="18" x14ac:dyDescent="0.25">
      <c r="A33" s="10"/>
      <c r="B33" s="16"/>
      <c r="C33" s="3"/>
      <c r="D33" s="12"/>
      <c r="E33" s="15"/>
      <c r="F33" s="13"/>
      <c r="G33" s="3"/>
      <c r="H33" s="10"/>
      <c r="I33" s="16"/>
      <c r="J33" s="3"/>
      <c r="K33" s="12"/>
      <c r="L33" s="12"/>
      <c r="M33" s="13"/>
    </row>
    <row r="34" spans="1:13" ht="18" x14ac:dyDescent="0.25">
      <c r="A34" s="10">
        <v>13</v>
      </c>
      <c r="B34" s="11" t="s">
        <v>63</v>
      </c>
      <c r="C34" s="10"/>
      <c r="D34" s="12">
        <f>[1]Income!X$371-E34</f>
        <v>0</v>
      </c>
      <c r="E34" s="12">
        <f>SUMIF([1]Income!$E$4:$E$370, "Y", [1]Income!X4:X370)</f>
        <v>0</v>
      </c>
      <c r="F34" s="13">
        <f>D34+E34</f>
        <v>0</v>
      </c>
      <c r="G34" s="3"/>
      <c r="H34" s="10">
        <v>25</v>
      </c>
      <c r="I34" s="11" t="s">
        <v>64</v>
      </c>
      <c r="J34" s="10"/>
      <c r="K34" s="14">
        <f>[1]Expenditure!$Z$251-L34</f>
        <v>0</v>
      </c>
      <c r="L34" s="12">
        <f>SUMIF([1]Expenditure!$E$4:$E$250, "Y", [1]Expenditure!Z4:Z250)</f>
        <v>0</v>
      </c>
      <c r="M34" s="13">
        <f>K34+L34</f>
        <v>0</v>
      </c>
    </row>
    <row r="35" spans="1:13" ht="18" x14ac:dyDescent="0.25">
      <c r="A35" s="10"/>
      <c r="B35" s="16"/>
      <c r="C35" s="10"/>
      <c r="D35" s="12"/>
      <c r="E35" s="15"/>
      <c r="F35" s="13"/>
      <c r="G35" s="3"/>
      <c r="H35" s="10"/>
      <c r="I35" s="16"/>
      <c r="J35" s="3"/>
      <c r="K35" s="12"/>
      <c r="L35" s="12"/>
      <c r="M35" s="13"/>
    </row>
    <row r="36" spans="1:13" ht="18" x14ac:dyDescent="0.25">
      <c r="A36" s="10">
        <v>14</v>
      </c>
      <c r="B36" s="11" t="s">
        <v>65</v>
      </c>
      <c r="C36" s="10"/>
      <c r="D36" s="12">
        <f>[1]Income!Y$371-E36</f>
        <v>57</v>
      </c>
      <c r="E36" s="15">
        <f>SUMIF([1]Income!$E$4:$E$370, "Y", [1]Income!Y4:Y370)</f>
        <v>0</v>
      </c>
      <c r="F36" s="13">
        <f>D36+E36</f>
        <v>57</v>
      </c>
      <c r="G36" s="3"/>
      <c r="H36" s="10">
        <v>26</v>
      </c>
      <c r="I36" s="11" t="s">
        <v>66</v>
      </c>
      <c r="J36" s="10"/>
      <c r="K36" s="14">
        <f>[1]Expenditure!$AA$251-L36</f>
        <v>0</v>
      </c>
      <c r="L36" s="12">
        <f>SUMIF([1]Expenditure!$E$4:$E$250, "Y", [1]Expenditure!AA4:AA250)</f>
        <v>0</v>
      </c>
      <c r="M36" s="13">
        <f>K36+L36</f>
        <v>0</v>
      </c>
    </row>
    <row r="37" spans="1:13" ht="18" x14ac:dyDescent="0.25">
      <c r="A37" s="10"/>
      <c r="B37" s="11"/>
      <c r="C37" s="10"/>
      <c r="D37" s="12"/>
      <c r="E37" s="15"/>
      <c r="F37" s="13"/>
      <c r="G37" s="3"/>
      <c r="H37" s="10"/>
      <c r="I37" s="16"/>
      <c r="J37" s="3"/>
      <c r="K37" s="12"/>
      <c r="L37" s="12"/>
      <c r="M37" s="13"/>
    </row>
    <row r="38" spans="1:13" ht="18" x14ac:dyDescent="0.25">
      <c r="A38" s="3"/>
      <c r="B38" s="11"/>
      <c r="C38" s="3"/>
      <c r="D38" s="12"/>
      <c r="E38" s="12"/>
      <c r="F38" s="13"/>
      <c r="G38" s="3"/>
      <c r="H38" s="10">
        <v>27</v>
      </c>
      <c r="I38" s="11" t="s">
        <v>67</v>
      </c>
      <c r="J38" s="10"/>
      <c r="K38" s="14">
        <f>[1]Expenditure!$AB$251-L38</f>
        <v>256.85000000000002</v>
      </c>
      <c r="L38" s="12">
        <f>SUMIF([1]Expenditure!$E$4:$E$250, "Y", [1]Expenditure!AB4:AB250)</f>
        <v>0</v>
      </c>
      <c r="M38" s="13">
        <f>K38+L38</f>
        <v>256.85000000000002</v>
      </c>
    </row>
    <row r="39" spans="1:13" ht="18" x14ac:dyDescent="0.25">
      <c r="A39" s="3"/>
      <c r="B39" s="11"/>
      <c r="C39" s="3"/>
      <c r="D39" s="12"/>
      <c r="E39" s="12"/>
      <c r="F39" s="13"/>
      <c r="G39" s="3"/>
      <c r="H39" s="10"/>
      <c r="I39" s="16"/>
      <c r="J39" s="3"/>
      <c r="K39" s="12"/>
      <c r="L39" s="12"/>
      <c r="M39" s="13"/>
    </row>
    <row r="40" spans="1:13" ht="18" x14ac:dyDescent="0.25">
      <c r="A40" s="3"/>
      <c r="B40" s="11"/>
      <c r="C40" s="3"/>
      <c r="D40" s="12"/>
      <c r="E40" s="12"/>
      <c r="F40" s="13"/>
      <c r="G40" s="3"/>
      <c r="H40" s="10">
        <v>28</v>
      </c>
      <c r="I40" s="11" t="s">
        <v>68</v>
      </c>
      <c r="J40" s="10"/>
      <c r="K40" s="14">
        <f>[1]Expenditure!$AC$251-L40</f>
        <v>0</v>
      </c>
      <c r="L40" s="12">
        <f>SUMIF([1]Expenditure!$E$4:$E$250, "Y", [1]Expenditure!AC4:AC250)</f>
        <v>0</v>
      </c>
      <c r="M40" s="13">
        <f>K40+L40</f>
        <v>0</v>
      </c>
    </row>
    <row r="41" spans="1:13" ht="18" x14ac:dyDescent="0.25">
      <c r="A41" s="3"/>
      <c r="B41" s="11"/>
      <c r="C41" s="3"/>
      <c r="D41" s="12"/>
      <c r="E41" s="12"/>
      <c r="F41" s="13"/>
      <c r="G41" s="3"/>
      <c r="H41" s="10"/>
      <c r="I41" s="11"/>
      <c r="J41" s="10"/>
      <c r="K41" s="14"/>
      <c r="L41" s="12"/>
      <c r="M41" s="13"/>
    </row>
    <row r="42" spans="1:13" ht="18.75" thickBot="1" x14ac:dyDescent="0.3">
      <c r="A42" s="3"/>
      <c r="B42" s="18" t="s">
        <v>69</v>
      </c>
      <c r="C42" s="19"/>
      <c r="D42" s="20">
        <f>SUM(D7:D41)</f>
        <v>28180.09</v>
      </c>
      <c r="E42" s="20">
        <f>SUM(E7:E41)</f>
        <v>1625</v>
      </c>
      <c r="F42" s="21">
        <f>SUM(F7:F41)</f>
        <v>29805.09</v>
      </c>
      <c r="G42" s="3"/>
      <c r="H42" s="10"/>
      <c r="I42" s="18" t="s">
        <v>70</v>
      </c>
      <c r="J42" s="19"/>
      <c r="K42" s="22">
        <f>SUM(K7:K41)</f>
        <v>16705.649999999998</v>
      </c>
      <c r="L42" s="22">
        <f>SUM(L7:L41)</f>
        <v>850</v>
      </c>
      <c r="M42" s="23">
        <f>SUM(M7:M41)</f>
        <v>17555.649999999998</v>
      </c>
    </row>
    <row r="43" spans="1:13" ht="18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6"/>
      <c r="M43" s="25"/>
    </row>
    <row r="44" spans="1:13" ht="1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27"/>
      <c r="M44" s="3"/>
    </row>
    <row r="45" spans="1:13" ht="18" x14ac:dyDescent="0.25">
      <c r="A45" s="28" t="s">
        <v>71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27"/>
      <c r="M45" s="3"/>
    </row>
    <row r="46" spans="1:13" ht="18.75" thickBo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27"/>
      <c r="M46" s="3"/>
    </row>
    <row r="47" spans="1:13" ht="18" x14ac:dyDescent="0.25">
      <c r="A47" s="29"/>
      <c r="B47" s="5" t="s">
        <v>72</v>
      </c>
      <c r="C47" s="30"/>
      <c r="D47" s="72" t="s">
        <v>73</v>
      </c>
      <c r="E47" s="73"/>
      <c r="F47" s="3"/>
      <c r="G47" s="3"/>
      <c r="H47" s="31" t="s">
        <v>74</v>
      </c>
      <c r="I47" s="5" t="s">
        <v>75</v>
      </c>
      <c r="J47" s="32">
        <f>A3</f>
        <v>43831</v>
      </c>
      <c r="K47" s="32"/>
      <c r="L47" s="33">
        <f>'[1]Start of Year'!D23</f>
        <v>47106.41</v>
      </c>
      <c r="M47" s="3"/>
    </row>
    <row r="48" spans="1:13" ht="18" x14ac:dyDescent="0.25">
      <c r="A48" s="3"/>
      <c r="B48" s="16"/>
      <c r="C48" s="3"/>
      <c r="D48" s="3"/>
      <c r="E48" s="34"/>
      <c r="F48" s="3"/>
      <c r="G48" s="3"/>
      <c r="H48" s="2"/>
      <c r="I48" s="16"/>
      <c r="J48" s="3"/>
      <c r="K48" s="3"/>
      <c r="L48" s="35"/>
      <c r="M48" s="3"/>
    </row>
    <row r="49" spans="1:13" ht="18" x14ac:dyDescent="0.25">
      <c r="A49" s="3"/>
      <c r="B49" s="36" t="s">
        <v>76</v>
      </c>
      <c r="C49" s="24" t="s">
        <v>77</v>
      </c>
      <c r="D49" s="24"/>
      <c r="E49" s="37" t="s">
        <v>78</v>
      </c>
      <c r="F49" s="3"/>
      <c r="G49" s="3"/>
      <c r="H49" s="31" t="s">
        <v>79</v>
      </c>
      <c r="I49" s="16" t="s">
        <v>80</v>
      </c>
      <c r="J49" s="3"/>
      <c r="K49" s="3"/>
      <c r="L49" s="35">
        <f>F42</f>
        <v>29805.09</v>
      </c>
      <c r="M49" s="3"/>
    </row>
    <row r="50" spans="1:13" ht="18" x14ac:dyDescent="0.25">
      <c r="A50" s="3"/>
      <c r="B50" s="38" t="s">
        <v>76</v>
      </c>
      <c r="C50" s="39" t="s">
        <v>81</v>
      </c>
      <c r="D50" s="39"/>
      <c r="E50" s="40">
        <v>59285.85</v>
      </c>
      <c r="F50" s="3"/>
      <c r="G50" s="3"/>
      <c r="H50" s="31" t="s">
        <v>82</v>
      </c>
      <c r="I50" s="16" t="s">
        <v>83</v>
      </c>
      <c r="J50" s="3"/>
      <c r="K50" s="3"/>
      <c r="L50" s="35">
        <f>M42</f>
        <v>17555.649999999998</v>
      </c>
      <c r="M50" s="3"/>
    </row>
    <row r="51" spans="1:13" ht="18" x14ac:dyDescent="0.25">
      <c r="A51" s="3"/>
      <c r="B51" s="38" t="s">
        <v>76</v>
      </c>
      <c r="C51" s="39" t="s">
        <v>84</v>
      </c>
      <c r="D51" s="39"/>
      <c r="E51" s="40"/>
      <c r="F51" s="3"/>
      <c r="G51" s="3"/>
      <c r="H51" s="31"/>
      <c r="I51" s="16"/>
      <c r="J51" s="3"/>
      <c r="K51" s="3"/>
      <c r="L51" s="41"/>
      <c r="M51" s="3"/>
    </row>
    <row r="52" spans="1:13" ht="18.75" thickBot="1" x14ac:dyDescent="0.3">
      <c r="A52" s="3"/>
      <c r="B52" s="38"/>
      <c r="C52" s="39"/>
      <c r="D52" s="39"/>
      <c r="E52" s="42"/>
      <c r="F52" s="3"/>
      <c r="G52" s="3"/>
      <c r="H52" s="31" t="s">
        <v>85</v>
      </c>
      <c r="I52" s="43" t="s">
        <v>86</v>
      </c>
      <c r="J52" s="74">
        <f>H3</f>
        <v>44196</v>
      </c>
      <c r="K52" s="75"/>
      <c r="L52" s="44">
        <f>L47+L49-L50</f>
        <v>59355.850000000006</v>
      </c>
      <c r="M52" s="3"/>
    </row>
    <row r="53" spans="1:13" ht="18" x14ac:dyDescent="0.25">
      <c r="A53" s="3"/>
      <c r="B53" s="38"/>
      <c r="C53" s="39"/>
      <c r="D53" s="39"/>
      <c r="E53" s="40"/>
      <c r="F53" s="3"/>
      <c r="G53" s="3"/>
      <c r="H53" s="29"/>
      <c r="I53" s="3"/>
      <c r="J53" s="3"/>
      <c r="K53" s="3"/>
      <c r="L53" s="12"/>
      <c r="M53" s="3"/>
    </row>
    <row r="54" spans="1:13" ht="18.75" thickBot="1" x14ac:dyDescent="0.3">
      <c r="A54" s="3"/>
      <c r="B54" s="38"/>
      <c r="C54" s="39"/>
      <c r="D54" s="39"/>
      <c r="E54" s="40"/>
      <c r="F54" s="3"/>
      <c r="G54" s="3"/>
      <c r="H54" s="3"/>
      <c r="I54" s="3"/>
      <c r="J54" s="3"/>
      <c r="K54" s="3"/>
      <c r="L54" s="12"/>
      <c r="M54" s="3"/>
    </row>
    <row r="55" spans="1:13" ht="18.75" thickBot="1" x14ac:dyDescent="0.3">
      <c r="A55" s="31" t="s">
        <v>87</v>
      </c>
      <c r="B55" s="45" t="s">
        <v>88</v>
      </c>
      <c r="C55" s="46"/>
      <c r="D55" s="46"/>
      <c r="E55" s="47">
        <f>SUM(E50:E54)</f>
        <v>59285.85</v>
      </c>
      <c r="F55" s="3"/>
      <c r="G55" s="3"/>
      <c r="H55" s="3"/>
      <c r="I55" s="48"/>
      <c r="J55" s="6"/>
      <c r="K55" s="6"/>
      <c r="L55" s="49"/>
      <c r="M55" s="3"/>
    </row>
    <row r="56" spans="1:13" ht="18.75" thickBot="1" x14ac:dyDescent="0.3">
      <c r="A56" s="31"/>
      <c r="B56" s="3"/>
      <c r="C56" s="3"/>
      <c r="D56" s="3"/>
      <c r="E56" s="50"/>
      <c r="F56" s="3"/>
      <c r="G56" s="3"/>
      <c r="H56" s="3"/>
      <c r="I56" s="16" t="s">
        <v>89</v>
      </c>
      <c r="J56" s="24" t="s">
        <v>90</v>
      </c>
      <c r="K56" s="24"/>
      <c r="L56" s="51"/>
      <c r="M56" s="3"/>
    </row>
    <row r="57" spans="1:13" ht="18" x14ac:dyDescent="0.25">
      <c r="A57" s="31"/>
      <c r="B57" s="5" t="s">
        <v>91</v>
      </c>
      <c r="C57" s="6"/>
      <c r="D57" s="52"/>
      <c r="E57" s="53">
        <f>H3</f>
        <v>44196</v>
      </c>
      <c r="F57" s="3"/>
      <c r="G57" s="3"/>
      <c r="H57" s="3"/>
      <c r="I57" s="16"/>
      <c r="J57" s="3"/>
      <c r="K57" s="3"/>
      <c r="L57" s="17"/>
      <c r="M57" s="3"/>
    </row>
    <row r="58" spans="1:13" ht="18" x14ac:dyDescent="0.25">
      <c r="A58" s="31" t="s">
        <v>92</v>
      </c>
      <c r="B58" s="16" t="s">
        <v>93</v>
      </c>
      <c r="C58" s="3"/>
      <c r="D58" s="3"/>
      <c r="E58" s="54">
        <f>[1]Income!AB371</f>
        <v>70</v>
      </c>
      <c r="G58" s="3"/>
      <c r="H58" s="3"/>
      <c r="I58" s="16"/>
      <c r="J58" s="3"/>
      <c r="K58" s="3"/>
      <c r="L58" s="35"/>
      <c r="M58" s="3"/>
    </row>
    <row r="59" spans="1:13" ht="18" x14ac:dyDescent="0.25">
      <c r="A59" s="31" t="s">
        <v>94</v>
      </c>
      <c r="B59" s="16" t="s">
        <v>95</v>
      </c>
      <c r="C59" s="3"/>
      <c r="D59" s="3"/>
      <c r="E59" s="55">
        <f>[1]Expenditure!AF251</f>
        <v>0</v>
      </c>
      <c r="F59" s="3"/>
      <c r="G59" s="3"/>
      <c r="H59" s="3"/>
      <c r="I59" s="16" t="s">
        <v>96</v>
      </c>
      <c r="J59" s="56" t="s">
        <v>97</v>
      </c>
      <c r="K59" s="57"/>
      <c r="L59" s="58"/>
      <c r="M59" s="3"/>
    </row>
    <row r="60" spans="1:13" ht="18.75" thickBot="1" x14ac:dyDescent="0.3">
      <c r="A60" s="31" t="s">
        <v>98</v>
      </c>
      <c r="B60" s="43" t="s">
        <v>99</v>
      </c>
      <c r="C60" s="19"/>
      <c r="D60" s="19"/>
      <c r="E60" s="59">
        <f>E55+E58-E59</f>
        <v>59355.85</v>
      </c>
      <c r="F60" s="3"/>
      <c r="G60" s="3"/>
      <c r="H60" s="3"/>
      <c r="I60" s="16"/>
      <c r="J60" s="3"/>
      <c r="K60" s="3"/>
      <c r="L60" s="34"/>
      <c r="M60" s="3"/>
    </row>
    <row r="61" spans="1:13" ht="18.75" thickBot="1" x14ac:dyDescent="0.3">
      <c r="A61" s="31"/>
      <c r="B61" s="3"/>
      <c r="C61" s="3"/>
      <c r="D61" s="3"/>
      <c r="E61" s="27"/>
      <c r="F61" s="3"/>
      <c r="G61" s="3"/>
      <c r="H61" s="3"/>
      <c r="I61" s="16"/>
      <c r="J61" s="24" t="s">
        <v>90</v>
      </c>
      <c r="K61" s="24"/>
      <c r="L61" s="51"/>
      <c r="M61" s="3"/>
    </row>
    <row r="62" spans="1:13" ht="18" x14ac:dyDescent="0.25">
      <c r="A62" s="31"/>
      <c r="B62" s="48"/>
      <c r="C62" s="6"/>
      <c r="D62" s="6"/>
      <c r="E62" s="60">
        <f>H3</f>
        <v>44196</v>
      </c>
      <c r="F62" s="3"/>
      <c r="G62" s="3"/>
      <c r="H62" s="3"/>
      <c r="I62" s="16"/>
      <c r="J62" s="3"/>
      <c r="K62" s="3"/>
      <c r="L62" s="35"/>
      <c r="M62" s="3"/>
    </row>
    <row r="63" spans="1:13" ht="18" x14ac:dyDescent="0.25">
      <c r="A63" s="31" t="s">
        <v>100</v>
      </c>
      <c r="B63" s="16" t="s">
        <v>101</v>
      </c>
      <c r="C63" s="2" t="s">
        <v>102</v>
      </c>
      <c r="D63" s="2"/>
      <c r="E63" s="61">
        <v>0</v>
      </c>
      <c r="F63" s="3"/>
      <c r="G63" s="3"/>
      <c r="H63" s="3"/>
      <c r="I63" s="11"/>
      <c r="J63" s="56" t="s">
        <v>103</v>
      </c>
      <c r="K63" s="62"/>
      <c r="L63" s="63"/>
      <c r="M63" s="3"/>
    </row>
    <row r="64" spans="1:13" ht="18.75" thickBot="1" x14ac:dyDescent="0.3">
      <c r="A64" s="31" t="s">
        <v>104</v>
      </c>
      <c r="B64" s="45" t="s">
        <v>105</v>
      </c>
      <c r="C64" s="64"/>
      <c r="D64" s="64"/>
      <c r="E64" s="65">
        <f>E60+E63</f>
        <v>59355.85</v>
      </c>
      <c r="F64" s="3"/>
      <c r="G64" s="3"/>
      <c r="H64" s="3"/>
      <c r="I64" s="43"/>
      <c r="J64" s="66"/>
      <c r="K64" s="66"/>
      <c r="L64" s="67"/>
      <c r="M64" s="3"/>
    </row>
    <row r="65" spans="1:16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27"/>
      <c r="M65" s="3"/>
    </row>
    <row r="66" spans="1:16" ht="18" customHeight="1" x14ac:dyDescent="0.25">
      <c r="A66" s="3"/>
      <c r="B66" s="76" t="s">
        <v>106</v>
      </c>
      <c r="C66" s="76"/>
      <c r="D66" s="76"/>
      <c r="E66" s="76"/>
      <c r="F66" s="76"/>
      <c r="G66" s="76"/>
      <c r="H66" s="76"/>
      <c r="I66" s="76"/>
      <c r="J66" s="68"/>
      <c r="K66" s="68"/>
      <c r="L66" s="69">
        <f>L52-E64</f>
        <v>0</v>
      </c>
      <c r="M66" s="3"/>
      <c r="P66" s="70"/>
    </row>
    <row r="67" spans="1:16" ht="1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6" ht="18" customHeight="1" x14ac:dyDescent="0.25">
      <c r="A68" s="77" t="s">
        <v>107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3"/>
    </row>
    <row r="69" spans="1:16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</sheetData>
  <mergeCells count="10">
    <mergeCell ref="D47:E47"/>
    <mergeCell ref="J52:K52"/>
    <mergeCell ref="B66:I66"/>
    <mergeCell ref="A68:L68"/>
    <mergeCell ref="A1:M1"/>
    <mergeCell ref="A2:M2"/>
    <mergeCell ref="A3:F3"/>
    <mergeCell ref="H3:I3"/>
    <mergeCell ref="A5:A6"/>
    <mergeCell ref="H5:H6"/>
  </mergeCells>
  <conditionalFormatting sqref="L66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scale="3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limel</dc:creator>
  <cp:lastModifiedBy>Will</cp:lastModifiedBy>
  <cp:lastPrinted>2021-02-16T17:12:28Z</cp:lastPrinted>
  <dcterms:created xsi:type="dcterms:W3CDTF">2021-02-16T16:42:42Z</dcterms:created>
  <dcterms:modified xsi:type="dcterms:W3CDTF">2021-02-16T17:13:30Z</dcterms:modified>
</cp:coreProperties>
</file>